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LL\EPT\K2-R.SEMINAR_New\"/>
    </mc:Choice>
  </mc:AlternateContent>
  <bookViews>
    <workbookView xWindow="0" yWindow="0" windowWidth="20490" windowHeight="7680" xr2:uid="{E5569A94-102A-4B19-8B56-6F13C3826950}"/>
  </bookViews>
  <sheets>
    <sheet name="Final" sheetId="1" r:id="rId1"/>
    <sheet name="TOEFL SCORING SCALE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1" l="1"/>
  <c r="M28" i="1"/>
  <c r="M29" i="1"/>
  <c r="M30" i="1"/>
  <c r="M31" i="1"/>
  <c r="L27" i="1"/>
  <c r="L28" i="1"/>
  <c r="L29" i="1"/>
  <c r="L30" i="1"/>
  <c r="L31" i="1"/>
  <c r="K27" i="1"/>
  <c r="K28" i="1"/>
  <c r="K29" i="1"/>
  <c r="K30" i="1"/>
  <c r="K31" i="1"/>
  <c r="J27" i="1"/>
  <c r="J28" i="1"/>
  <c r="J29" i="1"/>
  <c r="J30" i="1"/>
  <c r="J31" i="1"/>
  <c r="J8" i="1"/>
  <c r="M8" i="1" s="1"/>
  <c r="M7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J7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L6" i="1"/>
  <c r="K6" i="1"/>
  <c r="J6" i="1"/>
  <c r="M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I6" i="1"/>
  <c r="H6" i="1"/>
  <c r="G6" i="1"/>
</calcChain>
</file>

<file path=xl/sharedStrings.xml><?xml version="1.0" encoding="utf-8"?>
<sst xmlns="http://schemas.openxmlformats.org/spreadsheetml/2006/main" count="71" uniqueCount="64">
  <si>
    <t>DAFTAR NILAI</t>
  </si>
  <si>
    <t>Universitas Mercubuana Yogyakarta</t>
  </si>
  <si>
    <t>No.</t>
  </si>
  <si>
    <t>Nomor Peserta</t>
  </si>
  <si>
    <t>Nama</t>
  </si>
  <si>
    <t>NANDA EKA KURNIAWAN</t>
  </si>
  <si>
    <t>NUR AMALIA Z</t>
  </si>
  <si>
    <t>DEWI ADELINA S</t>
  </si>
  <si>
    <t>PRADE SEPTIAWAN</t>
  </si>
  <si>
    <t>MOHAMMAD ILYASA</t>
  </si>
  <si>
    <t>NOVIA ERSALINA DEWI</t>
  </si>
  <si>
    <t>MONICHA NURMASNA</t>
  </si>
  <si>
    <t>YUSUF AJI WIRYANTO</t>
  </si>
  <si>
    <t>RENDRA ATMAJA</t>
  </si>
  <si>
    <t>DINAR AISYAH</t>
  </si>
  <si>
    <t>BELA PRATAMA DEWI</t>
  </si>
  <si>
    <t>YOHANES V BAI LOU</t>
  </si>
  <si>
    <t>RETNO LATIFAH</t>
  </si>
  <si>
    <t>NUNUN  EKA PRATIWI</t>
  </si>
  <si>
    <t>IRFAN FAJRI</t>
  </si>
  <si>
    <t>Listening</t>
  </si>
  <si>
    <t>Structure</t>
  </si>
  <si>
    <t>Reading</t>
  </si>
  <si>
    <t>Total Benar</t>
  </si>
  <si>
    <t xml:space="preserve">Listening </t>
  </si>
  <si>
    <t>Structure and Written Expression</t>
  </si>
  <si>
    <t>Score</t>
  </si>
  <si>
    <t>17121033</t>
  </si>
  <si>
    <t>17022010</t>
  </si>
  <si>
    <t>17031114</t>
  </si>
  <si>
    <t>17022020</t>
  </si>
  <si>
    <t>16031113</t>
  </si>
  <si>
    <t>17031117</t>
  </si>
  <si>
    <t>17021043</t>
  </si>
  <si>
    <t>16022116</t>
  </si>
  <si>
    <t>17131015</t>
  </si>
  <si>
    <t>17111041</t>
  </si>
  <si>
    <t>17031067</t>
  </si>
  <si>
    <t>17132029</t>
  </si>
  <si>
    <t>17022021</t>
  </si>
  <si>
    <t>17022013</t>
  </si>
  <si>
    <t>17121021</t>
  </si>
  <si>
    <t>17121034</t>
  </si>
  <si>
    <t>17021022</t>
  </si>
  <si>
    <t>17021074</t>
  </si>
  <si>
    <t>16121052</t>
  </si>
  <si>
    <t>ARIF MUSTAQIM</t>
  </si>
  <si>
    <t>CICILIA NURDIANINGSIH</t>
  </si>
  <si>
    <t>DIMAS PRIHANTORO</t>
  </si>
  <si>
    <t>17121002</t>
  </si>
  <si>
    <t>GANDHI PRAKOSO</t>
  </si>
  <si>
    <t>17111032</t>
  </si>
  <si>
    <t>17111113</t>
  </si>
  <si>
    <t>KRESNA PUDI ASMARA</t>
  </si>
  <si>
    <t>M ADNAN  BUDIARJO</t>
  </si>
  <si>
    <t>MUH SULAIMAN RASJID</t>
  </si>
  <si>
    <t>17131003</t>
  </si>
  <si>
    <t>NINDA JAYANTI PUTRI</t>
  </si>
  <si>
    <t>ONGKI FIRDIAN AFANDI</t>
  </si>
  <si>
    <t>17121032</t>
  </si>
  <si>
    <t>17111034</t>
  </si>
  <si>
    <t>17131036</t>
  </si>
  <si>
    <t>RISKA GUSTIANA</t>
  </si>
  <si>
    <t>WAHYU SETIYAKA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</si>
</sst>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0000FF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8C8C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quotePrefix="1" applyFont="1" applyBorder="1"/>
    <xf numFmtId="0" fontId="5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6" fillId="3" borderId="1" xfId="0" applyFont="1" applyFill="1" applyBorder="1" applyAlignment="1">
      <alignment horizontal="center"/>
    </xf>
    <xf numFmtId="0" fontId="0" fillId="4" borderId="0" xfId="0" applyFill="1"/>
    <xf numFmtId="0" fontId="0" fillId="4" borderId="1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6" fillId="3" borderId="1" xfId="0" applyFont="1" applyFill="1" applyBorder="1" applyAlignment="1" applyProtection="1">
      <alignment horizontal="center"/>
    </xf>
    <xf numFmtId="1" fontId="6" fillId="3" borderId="2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4F326-07BE-45D2-990F-DE0DB6AABCD3}">
  <dimension ref="A2:M36"/>
  <sheetViews>
    <sheetView tabSelected="1" topLeftCell="A13" zoomScale="80" zoomScaleNormal="80" workbookViewId="0">
      <selection activeCell="P28" sqref="P28"/>
    </sheetView>
  </sheetViews>
  <sheetFormatPr defaultRowHeight="15" x14ac:dyDescent="0.25"/>
  <cols>
    <col min="1" max="1" width="6.7109375" customWidth="1"/>
    <col min="2" max="2" width="15.7109375" customWidth="1"/>
    <col min="3" max="3" width="27.7109375" customWidth="1"/>
    <col min="4" max="4" width="10.42578125" hidden="1" customWidth="1"/>
    <col min="5" max="5" width="10.5703125" hidden="1" customWidth="1"/>
    <col min="6" max="6" width="0" hidden="1" customWidth="1"/>
    <col min="7" max="7" width="10.42578125" hidden="1" customWidth="1"/>
    <col min="8" max="8" width="10.5703125" hidden="1" customWidth="1"/>
    <col min="9" max="9" width="9.42578125" hidden="1" customWidth="1"/>
    <col min="10" max="10" width="10.42578125" bestFit="1" customWidth="1"/>
    <col min="11" max="11" width="10.5703125" bestFit="1" customWidth="1"/>
    <col min="12" max="12" width="9.42578125" bestFit="1" customWidth="1"/>
  </cols>
  <sheetData>
    <row r="2" spans="1:13" ht="18" x14ac:dyDescent="0.25">
      <c r="A2" s="1" t="s">
        <v>0</v>
      </c>
      <c r="B2" s="1"/>
      <c r="C2" s="1"/>
      <c r="D2" s="1"/>
    </row>
    <row r="3" spans="1:13" ht="18" x14ac:dyDescent="0.25">
      <c r="A3" s="1" t="s">
        <v>1</v>
      </c>
      <c r="B3" s="1"/>
      <c r="C3" s="1"/>
      <c r="D3" s="1"/>
    </row>
    <row r="4" spans="1:13" x14ac:dyDescent="0.25">
      <c r="A4" s="2"/>
      <c r="B4" s="2"/>
      <c r="C4" s="2"/>
      <c r="D4" s="2"/>
    </row>
    <row r="5" spans="1:13" x14ac:dyDescent="0.25">
      <c r="A5" s="3" t="s">
        <v>2</v>
      </c>
      <c r="B5" s="4" t="s">
        <v>3</v>
      </c>
      <c r="C5" s="4" t="s">
        <v>4</v>
      </c>
      <c r="D5" s="3" t="s">
        <v>20</v>
      </c>
      <c r="E5" s="3" t="s">
        <v>21</v>
      </c>
      <c r="F5" s="3" t="s">
        <v>22</v>
      </c>
      <c r="G5" s="3" t="s">
        <v>20</v>
      </c>
      <c r="H5" s="3" t="s">
        <v>21</v>
      </c>
      <c r="I5" s="3" t="s">
        <v>22</v>
      </c>
      <c r="J5" s="3" t="s">
        <v>20</v>
      </c>
      <c r="K5" s="3" t="s">
        <v>21</v>
      </c>
      <c r="L5" s="3" t="s">
        <v>22</v>
      </c>
      <c r="M5" s="3" t="s">
        <v>26</v>
      </c>
    </row>
    <row r="6" spans="1:13" ht="18.75" x14ac:dyDescent="0.3">
      <c r="A6" s="5">
        <v>1</v>
      </c>
      <c r="B6" s="6" t="s">
        <v>27</v>
      </c>
      <c r="C6" s="5" t="s">
        <v>46</v>
      </c>
      <c r="D6" s="5">
        <v>137</v>
      </c>
      <c r="E6" s="5">
        <v>150</v>
      </c>
      <c r="F6" s="5">
        <v>145</v>
      </c>
      <c r="G6" s="9">
        <f>D6-130</f>
        <v>7</v>
      </c>
      <c r="H6" s="9">
        <f>E6-140</f>
        <v>10</v>
      </c>
      <c r="I6" s="9">
        <f>F6-130</f>
        <v>15</v>
      </c>
      <c r="J6" s="14">
        <f>VLOOKUP(G6,'TOEFL SCORING SCALE'!$B$3:$C$53,2,0)</f>
        <v>31</v>
      </c>
      <c r="K6" s="14">
        <f>VLOOKUP(H6,'TOEFL SCORING SCALE'!$B$3:$D$53,3,0)</f>
        <v>33</v>
      </c>
      <c r="L6" s="14">
        <f>VLOOKUP(I6,'TOEFL SCORING SCALE'!$B$3:$E$53,4,0)</f>
        <v>35</v>
      </c>
      <c r="M6" s="15">
        <f>(SUM(J6:L6)*10)/3</f>
        <v>330</v>
      </c>
    </row>
    <row r="7" spans="1:13" ht="18.75" x14ac:dyDescent="0.3">
      <c r="A7" s="5">
        <v>2</v>
      </c>
      <c r="B7" s="6" t="s">
        <v>28</v>
      </c>
      <c r="C7" s="5" t="s">
        <v>15</v>
      </c>
      <c r="D7" s="5">
        <v>146</v>
      </c>
      <c r="E7" s="5">
        <v>150</v>
      </c>
      <c r="F7" s="5">
        <v>154</v>
      </c>
      <c r="G7" s="9">
        <f t="shared" ref="G7:G31" si="0">D7-130</f>
        <v>16</v>
      </c>
      <c r="H7" s="9">
        <f t="shared" ref="H7:H31" si="1">E7-140</f>
        <v>10</v>
      </c>
      <c r="I7" s="9">
        <f t="shared" ref="I7:I31" si="2">F7-130</f>
        <v>24</v>
      </c>
      <c r="J7" s="14">
        <f>VLOOKUP(G7,'TOEFL SCORING SCALE'!$B$3:$C$53,2,0)</f>
        <v>41</v>
      </c>
      <c r="K7" s="14">
        <f>VLOOKUP(H7,'TOEFL SCORING SCALE'!$B$3:$D$53,3,0)</f>
        <v>33</v>
      </c>
      <c r="L7" s="14">
        <f>VLOOKUP(I7,'TOEFL SCORING SCALE'!$B$3:$E$53,4,0)</f>
        <v>43</v>
      </c>
      <c r="M7" s="15">
        <f t="shared" ref="M7:M31" si="3">(SUM(J7:L7)*10)/3</f>
        <v>390</v>
      </c>
    </row>
    <row r="8" spans="1:13" ht="18.75" x14ac:dyDescent="0.3">
      <c r="A8" s="5">
        <v>3</v>
      </c>
      <c r="B8" s="6" t="s">
        <v>29</v>
      </c>
      <c r="C8" s="5" t="s">
        <v>47</v>
      </c>
      <c r="D8" s="5">
        <v>139</v>
      </c>
      <c r="E8" s="5">
        <v>153</v>
      </c>
      <c r="F8" s="5">
        <v>147</v>
      </c>
      <c r="G8" s="9">
        <f t="shared" si="0"/>
        <v>9</v>
      </c>
      <c r="H8" s="9">
        <f t="shared" si="1"/>
        <v>13</v>
      </c>
      <c r="I8" s="9">
        <f t="shared" si="2"/>
        <v>17</v>
      </c>
      <c r="J8" s="14">
        <f>VLOOKUP(G8,'TOEFL SCORING SCALE'!$B$3:$C$53,2,0)</f>
        <v>32</v>
      </c>
      <c r="K8" s="14">
        <f>VLOOKUP(H8,'TOEFL SCORING SCALE'!$B$3:$D$53,3,0)</f>
        <v>37</v>
      </c>
      <c r="L8" s="14">
        <f>VLOOKUP(I8,'TOEFL SCORING SCALE'!$B$3:$E$53,4,0)</f>
        <v>37</v>
      </c>
      <c r="M8" s="15">
        <f t="shared" si="3"/>
        <v>353.33333333333331</v>
      </c>
    </row>
    <row r="9" spans="1:13" ht="18.75" x14ac:dyDescent="0.3">
      <c r="A9" s="5">
        <v>4</v>
      </c>
      <c r="B9" s="6" t="s">
        <v>30</v>
      </c>
      <c r="C9" s="5" t="s">
        <v>7</v>
      </c>
      <c r="D9" s="5">
        <v>151</v>
      </c>
      <c r="E9" s="5">
        <v>150</v>
      </c>
      <c r="F9" s="5">
        <v>151</v>
      </c>
      <c r="G9" s="9">
        <f t="shared" si="0"/>
        <v>21</v>
      </c>
      <c r="H9" s="9">
        <f t="shared" si="1"/>
        <v>10</v>
      </c>
      <c r="I9" s="9">
        <f t="shared" si="2"/>
        <v>21</v>
      </c>
      <c r="J9" s="14">
        <f>VLOOKUP(G9,'TOEFL SCORING SCALE'!$B$3:$C$53,2,0)</f>
        <v>45</v>
      </c>
      <c r="K9" s="14">
        <f>VLOOKUP(H9,'TOEFL SCORING SCALE'!$B$3:$D$53,3,0)</f>
        <v>33</v>
      </c>
      <c r="L9" s="14">
        <f>VLOOKUP(I9,'TOEFL SCORING SCALE'!$B$3:$E$53,4,0)</f>
        <v>41</v>
      </c>
      <c r="M9" s="15">
        <f t="shared" si="3"/>
        <v>396.66666666666669</v>
      </c>
    </row>
    <row r="10" spans="1:13" ht="18.75" x14ac:dyDescent="0.3">
      <c r="A10" s="5">
        <v>5</v>
      </c>
      <c r="B10" s="6" t="s">
        <v>31</v>
      </c>
      <c r="C10" s="5" t="s">
        <v>48</v>
      </c>
      <c r="D10" s="5">
        <v>141</v>
      </c>
      <c r="E10" s="5">
        <v>151</v>
      </c>
      <c r="F10" s="5">
        <v>154</v>
      </c>
      <c r="G10" s="9">
        <f t="shared" si="0"/>
        <v>11</v>
      </c>
      <c r="H10" s="9">
        <f t="shared" si="1"/>
        <v>11</v>
      </c>
      <c r="I10" s="9">
        <f t="shared" si="2"/>
        <v>24</v>
      </c>
      <c r="J10" s="14">
        <f>VLOOKUP(G10,'TOEFL SCORING SCALE'!$B$3:$C$53,2,0)</f>
        <v>35</v>
      </c>
      <c r="K10" s="14">
        <f>VLOOKUP(H10,'TOEFL SCORING SCALE'!$B$3:$D$53,3,0)</f>
        <v>35</v>
      </c>
      <c r="L10" s="14">
        <f>VLOOKUP(I10,'TOEFL SCORING SCALE'!$B$3:$E$53,4,0)</f>
        <v>43</v>
      </c>
      <c r="M10" s="15">
        <f t="shared" si="3"/>
        <v>376.66666666666669</v>
      </c>
    </row>
    <row r="11" spans="1:13" ht="18.75" x14ac:dyDescent="0.3">
      <c r="A11" s="5">
        <v>6</v>
      </c>
      <c r="B11" s="6" t="s">
        <v>49</v>
      </c>
      <c r="C11" s="5" t="s">
        <v>14</v>
      </c>
      <c r="D11" s="5">
        <v>140</v>
      </c>
      <c r="E11" s="5">
        <v>152</v>
      </c>
      <c r="F11" s="5">
        <v>142</v>
      </c>
      <c r="G11" s="9">
        <f t="shared" si="0"/>
        <v>10</v>
      </c>
      <c r="H11" s="9">
        <f t="shared" si="1"/>
        <v>12</v>
      </c>
      <c r="I11" s="9">
        <f t="shared" si="2"/>
        <v>12</v>
      </c>
      <c r="J11" s="14">
        <f>VLOOKUP(G11,'TOEFL SCORING SCALE'!$B$3:$C$53,2,0)</f>
        <v>33</v>
      </c>
      <c r="K11" s="14">
        <f>VLOOKUP(H11,'TOEFL SCORING SCALE'!$B$3:$D$53,3,0)</f>
        <v>36</v>
      </c>
      <c r="L11" s="14">
        <f>VLOOKUP(I11,'TOEFL SCORING SCALE'!$B$3:$E$53,4,0)</f>
        <v>31</v>
      </c>
      <c r="M11" s="15">
        <f t="shared" si="3"/>
        <v>333.33333333333331</v>
      </c>
    </row>
    <row r="12" spans="1:13" ht="18.75" x14ac:dyDescent="0.3">
      <c r="A12" s="5">
        <v>7</v>
      </c>
      <c r="B12" s="6" t="s">
        <v>51</v>
      </c>
      <c r="C12" s="5" t="s">
        <v>50</v>
      </c>
      <c r="D12" s="5">
        <v>135</v>
      </c>
      <c r="E12" s="5">
        <v>144</v>
      </c>
      <c r="F12" s="5">
        <v>149</v>
      </c>
      <c r="G12" s="9">
        <f t="shared" si="0"/>
        <v>5</v>
      </c>
      <c r="H12" s="9">
        <f t="shared" si="1"/>
        <v>4</v>
      </c>
      <c r="I12" s="9">
        <f t="shared" si="2"/>
        <v>19</v>
      </c>
      <c r="J12" s="14">
        <f>VLOOKUP(G12,'TOEFL SCORING SCALE'!$B$3:$C$53,2,0)</f>
        <v>29</v>
      </c>
      <c r="K12" s="14">
        <f>VLOOKUP(H12,'TOEFL SCORING SCALE'!$B$3:$D$53,3,0)</f>
        <v>23</v>
      </c>
      <c r="L12" s="14">
        <f>VLOOKUP(I12,'TOEFL SCORING SCALE'!$B$3:$E$53,4,0)</f>
        <v>39</v>
      </c>
      <c r="M12" s="15">
        <f t="shared" si="3"/>
        <v>303.33333333333331</v>
      </c>
    </row>
    <row r="13" spans="1:13" ht="18.75" x14ac:dyDescent="0.3">
      <c r="A13" s="5">
        <v>8</v>
      </c>
      <c r="B13" s="6" t="s">
        <v>32</v>
      </c>
      <c r="C13" s="5" t="s">
        <v>19</v>
      </c>
      <c r="D13" s="5">
        <v>136</v>
      </c>
      <c r="E13" s="5">
        <v>149</v>
      </c>
      <c r="F13" s="5">
        <v>144</v>
      </c>
      <c r="G13" s="9">
        <f t="shared" si="0"/>
        <v>6</v>
      </c>
      <c r="H13" s="9">
        <f t="shared" si="1"/>
        <v>9</v>
      </c>
      <c r="I13" s="9">
        <f t="shared" si="2"/>
        <v>14</v>
      </c>
      <c r="J13" s="14">
        <f>VLOOKUP(G13,'TOEFL SCORING SCALE'!$B$3:$C$53,2,0)</f>
        <v>30</v>
      </c>
      <c r="K13" s="14">
        <f>VLOOKUP(H13,'TOEFL SCORING SCALE'!$B$3:$D$53,3,0)</f>
        <v>31</v>
      </c>
      <c r="L13" s="14">
        <f>VLOOKUP(I13,'TOEFL SCORING SCALE'!$B$3:$E$53,4,0)</f>
        <v>34</v>
      </c>
      <c r="M13" s="15">
        <f t="shared" si="3"/>
        <v>316.66666666666669</v>
      </c>
    </row>
    <row r="14" spans="1:13" ht="18.75" x14ac:dyDescent="0.3">
      <c r="A14" s="5">
        <v>9</v>
      </c>
      <c r="B14" s="6" t="s">
        <v>52</v>
      </c>
      <c r="C14" s="5" t="s">
        <v>53</v>
      </c>
      <c r="D14" s="5">
        <v>138</v>
      </c>
      <c r="E14" s="5">
        <v>147</v>
      </c>
      <c r="F14" s="5">
        <v>141</v>
      </c>
      <c r="G14" s="9">
        <f t="shared" si="0"/>
        <v>8</v>
      </c>
      <c r="H14" s="9">
        <f t="shared" si="1"/>
        <v>7</v>
      </c>
      <c r="I14" s="9">
        <f t="shared" si="2"/>
        <v>11</v>
      </c>
      <c r="J14" s="14">
        <f>VLOOKUP(G14,'TOEFL SCORING SCALE'!$B$3:$C$53,2,0)</f>
        <v>32</v>
      </c>
      <c r="K14" s="14">
        <f>VLOOKUP(H14,'TOEFL SCORING SCALE'!$B$3:$D$53,3,0)</f>
        <v>27</v>
      </c>
      <c r="L14" s="14">
        <f>VLOOKUP(I14,'TOEFL SCORING SCALE'!$B$3:$E$53,4,0)</f>
        <v>30</v>
      </c>
      <c r="M14" s="15">
        <f t="shared" si="3"/>
        <v>296.66666666666669</v>
      </c>
    </row>
    <row r="15" spans="1:13" ht="18.75" x14ac:dyDescent="0.3">
      <c r="A15" s="5">
        <v>10</v>
      </c>
      <c r="B15" s="6" t="s">
        <v>33</v>
      </c>
      <c r="C15" s="5" t="s">
        <v>54</v>
      </c>
      <c r="D15" s="5">
        <v>142</v>
      </c>
      <c r="E15" s="5">
        <v>149</v>
      </c>
      <c r="F15" s="5">
        <v>149</v>
      </c>
      <c r="G15" s="9">
        <f t="shared" si="0"/>
        <v>12</v>
      </c>
      <c r="H15" s="9">
        <f t="shared" si="1"/>
        <v>9</v>
      </c>
      <c r="I15" s="9">
        <f t="shared" si="2"/>
        <v>19</v>
      </c>
      <c r="J15" s="14">
        <f>VLOOKUP(G15,'TOEFL SCORING SCALE'!$B$3:$C$53,2,0)</f>
        <v>37</v>
      </c>
      <c r="K15" s="14">
        <f>VLOOKUP(H15,'TOEFL SCORING SCALE'!$B$3:$D$53,3,0)</f>
        <v>31</v>
      </c>
      <c r="L15" s="14">
        <f>VLOOKUP(I15,'TOEFL SCORING SCALE'!$B$3:$E$53,4,0)</f>
        <v>39</v>
      </c>
      <c r="M15" s="15">
        <f t="shared" si="3"/>
        <v>356.66666666666669</v>
      </c>
    </row>
    <row r="16" spans="1:13" ht="18.75" x14ac:dyDescent="0.3">
      <c r="A16" s="5">
        <v>11</v>
      </c>
      <c r="B16" s="6" t="s">
        <v>34</v>
      </c>
      <c r="C16" s="5" t="s">
        <v>9</v>
      </c>
      <c r="D16" s="5">
        <v>142</v>
      </c>
      <c r="E16" s="5">
        <v>150</v>
      </c>
      <c r="F16" s="5">
        <v>144</v>
      </c>
      <c r="G16" s="9">
        <f t="shared" si="0"/>
        <v>12</v>
      </c>
      <c r="H16" s="9">
        <f t="shared" si="1"/>
        <v>10</v>
      </c>
      <c r="I16" s="9">
        <f t="shared" si="2"/>
        <v>14</v>
      </c>
      <c r="J16" s="14">
        <f>VLOOKUP(G16,'TOEFL SCORING SCALE'!$B$3:$C$53,2,0)</f>
        <v>37</v>
      </c>
      <c r="K16" s="14">
        <f>VLOOKUP(H16,'TOEFL SCORING SCALE'!$B$3:$D$53,3,0)</f>
        <v>33</v>
      </c>
      <c r="L16" s="14">
        <f>VLOOKUP(I16,'TOEFL SCORING SCALE'!$B$3:$E$53,4,0)</f>
        <v>34</v>
      </c>
      <c r="M16" s="15">
        <f t="shared" si="3"/>
        <v>346.66666666666669</v>
      </c>
    </row>
    <row r="17" spans="1:13" ht="18.75" x14ac:dyDescent="0.3">
      <c r="A17" s="5">
        <v>12</v>
      </c>
      <c r="B17" s="6" t="s">
        <v>35</v>
      </c>
      <c r="C17" s="5" t="s">
        <v>11</v>
      </c>
      <c r="D17" s="5">
        <v>144</v>
      </c>
      <c r="E17" s="5">
        <v>143</v>
      </c>
      <c r="F17" s="5">
        <v>143</v>
      </c>
      <c r="G17" s="9">
        <f t="shared" si="0"/>
        <v>14</v>
      </c>
      <c r="H17" s="9">
        <f t="shared" si="1"/>
        <v>3</v>
      </c>
      <c r="I17" s="9">
        <f t="shared" si="2"/>
        <v>13</v>
      </c>
      <c r="J17" s="14">
        <f>VLOOKUP(G17,'TOEFL SCORING SCALE'!$B$3:$C$53,2,0)</f>
        <v>39</v>
      </c>
      <c r="K17" s="14">
        <f>VLOOKUP(H17,'TOEFL SCORING SCALE'!$B$3:$D$53,3,0)</f>
        <v>22</v>
      </c>
      <c r="L17" s="14">
        <f>VLOOKUP(I17,'TOEFL SCORING SCALE'!$B$3:$E$53,4,0)</f>
        <v>32</v>
      </c>
      <c r="M17" s="15">
        <f t="shared" si="3"/>
        <v>310</v>
      </c>
    </row>
    <row r="18" spans="1:13" ht="18.75" x14ac:dyDescent="0.3">
      <c r="A18" s="5">
        <v>13</v>
      </c>
      <c r="B18" s="6" t="s">
        <v>36</v>
      </c>
      <c r="C18" s="5" t="s">
        <v>55</v>
      </c>
      <c r="D18" s="5">
        <v>141</v>
      </c>
      <c r="E18" s="5">
        <v>146</v>
      </c>
      <c r="F18" s="5">
        <v>144</v>
      </c>
      <c r="G18" s="9">
        <f t="shared" si="0"/>
        <v>11</v>
      </c>
      <c r="H18" s="9">
        <f t="shared" si="1"/>
        <v>6</v>
      </c>
      <c r="I18" s="9">
        <f t="shared" si="2"/>
        <v>14</v>
      </c>
      <c r="J18" s="14">
        <f>VLOOKUP(G18,'TOEFL SCORING SCALE'!$B$3:$C$53,2,0)</f>
        <v>35</v>
      </c>
      <c r="K18" s="14">
        <f>VLOOKUP(H18,'TOEFL SCORING SCALE'!$B$3:$D$53,3,0)</f>
        <v>26</v>
      </c>
      <c r="L18" s="14">
        <f>VLOOKUP(I18,'TOEFL SCORING SCALE'!$B$3:$E$53,4,0)</f>
        <v>34</v>
      </c>
      <c r="M18" s="15">
        <f t="shared" si="3"/>
        <v>316.66666666666669</v>
      </c>
    </row>
    <row r="19" spans="1:13" ht="18.75" x14ac:dyDescent="0.3">
      <c r="A19" s="5">
        <v>14</v>
      </c>
      <c r="B19" s="6" t="s">
        <v>37</v>
      </c>
      <c r="C19" s="5" t="s">
        <v>5</v>
      </c>
      <c r="D19" s="5">
        <v>143</v>
      </c>
      <c r="E19" s="5">
        <v>154</v>
      </c>
      <c r="F19" s="5">
        <v>150</v>
      </c>
      <c r="G19" s="9">
        <f t="shared" si="0"/>
        <v>13</v>
      </c>
      <c r="H19" s="9">
        <f t="shared" si="1"/>
        <v>14</v>
      </c>
      <c r="I19" s="9">
        <f t="shared" si="2"/>
        <v>20</v>
      </c>
      <c r="J19" s="14">
        <f>VLOOKUP(G19,'TOEFL SCORING SCALE'!$B$3:$C$53,2,0)</f>
        <v>38</v>
      </c>
      <c r="K19" s="14">
        <f>VLOOKUP(H19,'TOEFL SCORING SCALE'!$B$3:$D$53,3,0)</f>
        <v>38</v>
      </c>
      <c r="L19" s="14">
        <f>VLOOKUP(I19,'TOEFL SCORING SCALE'!$B$3:$E$53,4,0)</f>
        <v>40</v>
      </c>
      <c r="M19" s="15">
        <f t="shared" si="3"/>
        <v>386.66666666666669</v>
      </c>
    </row>
    <row r="20" spans="1:13" ht="18.75" x14ac:dyDescent="0.3">
      <c r="A20" s="5">
        <v>15</v>
      </c>
      <c r="B20" s="6" t="s">
        <v>56</v>
      </c>
      <c r="C20" s="5" t="s">
        <v>57</v>
      </c>
      <c r="D20" s="5">
        <v>141</v>
      </c>
      <c r="E20" s="5">
        <v>144</v>
      </c>
      <c r="F20" s="5">
        <v>149</v>
      </c>
      <c r="G20" s="9">
        <f t="shared" si="0"/>
        <v>11</v>
      </c>
      <c r="H20" s="9">
        <f t="shared" si="1"/>
        <v>4</v>
      </c>
      <c r="I20" s="9">
        <f t="shared" si="2"/>
        <v>19</v>
      </c>
      <c r="J20" s="14">
        <f>VLOOKUP(G20,'TOEFL SCORING SCALE'!$B$3:$C$53,2,0)</f>
        <v>35</v>
      </c>
      <c r="K20" s="14">
        <f>VLOOKUP(H20,'TOEFL SCORING SCALE'!$B$3:$D$53,3,0)</f>
        <v>23</v>
      </c>
      <c r="L20" s="14">
        <f>VLOOKUP(I20,'TOEFL SCORING SCALE'!$B$3:$E$53,4,0)</f>
        <v>39</v>
      </c>
      <c r="M20" s="15">
        <f t="shared" si="3"/>
        <v>323.33333333333331</v>
      </c>
    </row>
    <row r="21" spans="1:13" ht="18.75" x14ac:dyDescent="0.3">
      <c r="A21" s="5">
        <v>16</v>
      </c>
      <c r="B21" s="6" t="s">
        <v>38</v>
      </c>
      <c r="C21" s="5" t="s">
        <v>10</v>
      </c>
      <c r="D21" s="5">
        <v>156</v>
      </c>
      <c r="E21" s="5">
        <v>151</v>
      </c>
      <c r="F21" s="5">
        <v>164</v>
      </c>
      <c r="G21" s="9">
        <f t="shared" si="0"/>
        <v>26</v>
      </c>
      <c r="H21" s="9">
        <f t="shared" si="1"/>
        <v>11</v>
      </c>
      <c r="I21" s="9">
        <f t="shared" si="2"/>
        <v>34</v>
      </c>
      <c r="J21" s="14">
        <f>VLOOKUP(G21,'TOEFL SCORING SCALE'!$B$3:$C$53,2,0)</f>
        <v>48</v>
      </c>
      <c r="K21" s="14">
        <f>VLOOKUP(H21,'TOEFL SCORING SCALE'!$B$3:$D$53,3,0)</f>
        <v>35</v>
      </c>
      <c r="L21" s="14">
        <f>VLOOKUP(I21,'TOEFL SCORING SCALE'!$B$3:$E$53,4,0)</f>
        <v>51</v>
      </c>
      <c r="M21" s="15">
        <f t="shared" si="3"/>
        <v>446.66666666666669</v>
      </c>
    </row>
    <row r="22" spans="1:13" ht="18.75" x14ac:dyDescent="0.3">
      <c r="A22" s="5">
        <v>17</v>
      </c>
      <c r="B22" s="6" t="s">
        <v>39</v>
      </c>
      <c r="C22" s="5" t="s">
        <v>18</v>
      </c>
      <c r="D22" s="5">
        <v>142</v>
      </c>
      <c r="E22" s="5">
        <v>154</v>
      </c>
      <c r="F22" s="5">
        <v>154</v>
      </c>
      <c r="G22" s="9">
        <f t="shared" si="0"/>
        <v>12</v>
      </c>
      <c r="H22" s="9">
        <f t="shared" si="1"/>
        <v>14</v>
      </c>
      <c r="I22" s="9">
        <f t="shared" si="2"/>
        <v>24</v>
      </c>
      <c r="J22" s="14">
        <f>VLOOKUP(G22,'TOEFL SCORING SCALE'!$B$3:$C$53,2,0)</f>
        <v>37</v>
      </c>
      <c r="K22" s="14">
        <f>VLOOKUP(H22,'TOEFL SCORING SCALE'!$B$3:$D$53,3,0)</f>
        <v>38</v>
      </c>
      <c r="L22" s="14">
        <f>VLOOKUP(I22,'TOEFL SCORING SCALE'!$B$3:$E$53,4,0)</f>
        <v>43</v>
      </c>
      <c r="M22" s="15">
        <f t="shared" si="3"/>
        <v>393.33333333333331</v>
      </c>
    </row>
    <row r="23" spans="1:13" ht="18.75" x14ac:dyDescent="0.3">
      <c r="A23" s="5">
        <v>18</v>
      </c>
      <c r="B23" s="6" t="s">
        <v>40</v>
      </c>
      <c r="C23" s="5" t="s">
        <v>6</v>
      </c>
      <c r="D23" s="5">
        <v>149</v>
      </c>
      <c r="E23" s="5">
        <v>155</v>
      </c>
      <c r="F23" s="5">
        <v>151</v>
      </c>
      <c r="G23" s="9">
        <f t="shared" si="0"/>
        <v>19</v>
      </c>
      <c r="H23" s="9">
        <f t="shared" si="1"/>
        <v>15</v>
      </c>
      <c r="I23" s="9">
        <f t="shared" si="2"/>
        <v>21</v>
      </c>
      <c r="J23" s="14">
        <f>VLOOKUP(G23,'TOEFL SCORING SCALE'!$B$3:$C$53,2,0)</f>
        <v>44</v>
      </c>
      <c r="K23" s="14">
        <f>VLOOKUP(H23,'TOEFL SCORING SCALE'!$B$3:$D$53,3,0)</f>
        <v>40</v>
      </c>
      <c r="L23" s="14">
        <f>VLOOKUP(I23,'TOEFL SCORING SCALE'!$B$3:$E$53,4,0)</f>
        <v>41</v>
      </c>
      <c r="M23" s="15">
        <f t="shared" si="3"/>
        <v>416.66666666666669</v>
      </c>
    </row>
    <row r="24" spans="1:13" ht="18.75" x14ac:dyDescent="0.3">
      <c r="A24" s="5">
        <v>19</v>
      </c>
      <c r="B24" s="6" t="s">
        <v>59</v>
      </c>
      <c r="C24" s="5" t="s">
        <v>58</v>
      </c>
      <c r="D24" s="5">
        <v>141</v>
      </c>
      <c r="E24" s="5">
        <v>149</v>
      </c>
      <c r="F24" s="5">
        <v>142</v>
      </c>
      <c r="G24" s="9">
        <f t="shared" si="0"/>
        <v>11</v>
      </c>
      <c r="H24" s="9">
        <f t="shared" si="1"/>
        <v>9</v>
      </c>
      <c r="I24" s="9">
        <f t="shared" si="2"/>
        <v>12</v>
      </c>
      <c r="J24" s="14">
        <f>VLOOKUP(G24,'TOEFL SCORING SCALE'!$B$3:$C$53,2,0)</f>
        <v>35</v>
      </c>
      <c r="K24" s="14">
        <f>VLOOKUP(H24,'TOEFL SCORING SCALE'!$B$3:$D$53,3,0)</f>
        <v>31</v>
      </c>
      <c r="L24" s="14">
        <f>VLOOKUP(I24,'TOEFL SCORING SCALE'!$B$3:$E$53,4,0)</f>
        <v>31</v>
      </c>
      <c r="M24" s="15">
        <f t="shared" si="3"/>
        <v>323.33333333333331</v>
      </c>
    </row>
    <row r="25" spans="1:13" ht="18.75" x14ac:dyDescent="0.3">
      <c r="A25" s="5">
        <v>20</v>
      </c>
      <c r="B25" s="6" t="s">
        <v>60</v>
      </c>
      <c r="C25" s="5" t="s">
        <v>8</v>
      </c>
      <c r="D25" s="5">
        <v>144</v>
      </c>
      <c r="E25" s="5">
        <v>153</v>
      </c>
      <c r="F25" s="5">
        <v>146</v>
      </c>
      <c r="G25" s="9">
        <f t="shared" si="0"/>
        <v>14</v>
      </c>
      <c r="H25" s="9">
        <f t="shared" si="1"/>
        <v>13</v>
      </c>
      <c r="I25" s="9">
        <f t="shared" si="2"/>
        <v>16</v>
      </c>
      <c r="J25" s="14">
        <f>VLOOKUP(G25,'TOEFL SCORING SCALE'!$B$3:$C$53,2,0)</f>
        <v>39</v>
      </c>
      <c r="K25" s="14">
        <f>VLOOKUP(H25,'TOEFL SCORING SCALE'!$B$3:$D$53,3,0)</f>
        <v>37</v>
      </c>
      <c r="L25" s="14">
        <f>VLOOKUP(I25,'TOEFL SCORING SCALE'!$B$3:$E$53,4,0)</f>
        <v>36</v>
      </c>
      <c r="M25" s="15">
        <f t="shared" si="3"/>
        <v>373.33333333333331</v>
      </c>
    </row>
    <row r="26" spans="1:13" ht="18.75" x14ac:dyDescent="0.3">
      <c r="A26" s="5">
        <v>21</v>
      </c>
      <c r="B26" s="6" t="s">
        <v>41</v>
      </c>
      <c r="C26" s="5" t="s">
        <v>13</v>
      </c>
      <c r="D26" s="5">
        <v>145</v>
      </c>
      <c r="E26" s="5">
        <v>155</v>
      </c>
      <c r="F26" s="5">
        <v>147</v>
      </c>
      <c r="G26" s="9">
        <f t="shared" si="0"/>
        <v>15</v>
      </c>
      <c r="H26" s="9">
        <f t="shared" si="1"/>
        <v>15</v>
      </c>
      <c r="I26" s="9">
        <f t="shared" si="2"/>
        <v>17</v>
      </c>
      <c r="J26" s="14">
        <f>VLOOKUP(G26,'TOEFL SCORING SCALE'!$B$3:$C$53,2,0)</f>
        <v>41</v>
      </c>
      <c r="K26" s="14">
        <f>VLOOKUP(H26,'TOEFL SCORING SCALE'!$B$3:$D$53,3,0)</f>
        <v>40</v>
      </c>
      <c r="L26" s="14">
        <f>VLOOKUP(I26,'TOEFL SCORING SCALE'!$B$3:$E$53,4,0)</f>
        <v>37</v>
      </c>
      <c r="M26" s="15">
        <f t="shared" si="3"/>
        <v>393.33333333333331</v>
      </c>
    </row>
    <row r="27" spans="1:13" ht="18.75" x14ac:dyDescent="0.3">
      <c r="A27" s="5">
        <v>22</v>
      </c>
      <c r="B27" s="6" t="s">
        <v>42</v>
      </c>
      <c r="C27" s="5" t="s">
        <v>17</v>
      </c>
      <c r="D27" s="5">
        <v>137</v>
      </c>
      <c r="E27" s="5">
        <v>152</v>
      </c>
      <c r="F27" s="5">
        <v>152</v>
      </c>
      <c r="G27" s="9">
        <f t="shared" si="0"/>
        <v>7</v>
      </c>
      <c r="H27" s="9">
        <f t="shared" si="1"/>
        <v>12</v>
      </c>
      <c r="I27" s="9">
        <f t="shared" si="2"/>
        <v>22</v>
      </c>
      <c r="J27" s="14">
        <f>VLOOKUP(G27,'TOEFL SCORING SCALE'!$B$3:$C$53,2,0)</f>
        <v>31</v>
      </c>
      <c r="K27" s="14">
        <f>VLOOKUP(H27,'TOEFL SCORING SCALE'!$B$3:$D$53,3,0)</f>
        <v>36</v>
      </c>
      <c r="L27" s="14">
        <f>VLOOKUP(I27,'TOEFL SCORING SCALE'!$B$3:$E$53,4,0)</f>
        <v>42</v>
      </c>
      <c r="M27" s="15">
        <f t="shared" si="3"/>
        <v>363.33333333333331</v>
      </c>
    </row>
    <row r="28" spans="1:13" ht="18.75" x14ac:dyDescent="0.3">
      <c r="A28" s="5">
        <v>23</v>
      </c>
      <c r="B28" s="6" t="s">
        <v>61</v>
      </c>
      <c r="C28" s="5" t="s">
        <v>62</v>
      </c>
      <c r="D28" s="5">
        <v>136</v>
      </c>
      <c r="E28" s="5">
        <v>142</v>
      </c>
      <c r="F28" s="5">
        <v>136</v>
      </c>
      <c r="G28" s="9">
        <f t="shared" si="0"/>
        <v>6</v>
      </c>
      <c r="H28" s="9">
        <f t="shared" si="1"/>
        <v>2</v>
      </c>
      <c r="I28" s="9">
        <f t="shared" si="2"/>
        <v>6</v>
      </c>
      <c r="J28" s="14">
        <f>VLOOKUP(G28,'TOEFL SCORING SCALE'!$B$3:$C$53,2,0)</f>
        <v>30</v>
      </c>
      <c r="K28" s="14">
        <f>VLOOKUP(H28,'TOEFL SCORING SCALE'!$B$3:$D$53,3,0)</f>
        <v>21</v>
      </c>
      <c r="L28" s="14">
        <f>VLOOKUP(I28,'TOEFL SCORING SCALE'!$B$3:$E$53,4,0)</f>
        <v>26</v>
      </c>
      <c r="M28" s="15">
        <f t="shared" si="3"/>
        <v>256.66666666666669</v>
      </c>
    </row>
    <row r="29" spans="1:13" ht="18.75" x14ac:dyDescent="0.3">
      <c r="A29" s="5">
        <v>24</v>
      </c>
      <c r="B29" s="6" t="s">
        <v>43</v>
      </c>
      <c r="C29" s="5" t="s">
        <v>63</v>
      </c>
      <c r="D29" s="5">
        <v>140</v>
      </c>
      <c r="E29" s="5">
        <v>145</v>
      </c>
      <c r="F29" s="5">
        <v>155</v>
      </c>
      <c r="G29" s="9">
        <f t="shared" si="0"/>
        <v>10</v>
      </c>
      <c r="H29" s="9">
        <f t="shared" si="1"/>
        <v>5</v>
      </c>
      <c r="I29" s="9">
        <f t="shared" si="2"/>
        <v>25</v>
      </c>
      <c r="J29" s="14">
        <f>VLOOKUP(G29,'TOEFL SCORING SCALE'!$B$3:$C$53,2,0)</f>
        <v>33</v>
      </c>
      <c r="K29" s="14">
        <f>VLOOKUP(H29,'TOEFL SCORING SCALE'!$B$3:$D$53,3,0)</f>
        <v>25</v>
      </c>
      <c r="L29" s="14">
        <f>VLOOKUP(I29,'TOEFL SCORING SCALE'!$B$3:$E$53,4,0)</f>
        <v>44</v>
      </c>
      <c r="M29" s="15">
        <f t="shared" si="3"/>
        <v>340</v>
      </c>
    </row>
    <row r="30" spans="1:13" ht="18.75" x14ac:dyDescent="0.3">
      <c r="A30" s="5">
        <v>25</v>
      </c>
      <c r="B30" s="6" t="s">
        <v>44</v>
      </c>
      <c r="C30" s="5" t="s">
        <v>16</v>
      </c>
      <c r="D30" s="5">
        <v>141</v>
      </c>
      <c r="E30" s="5">
        <v>147</v>
      </c>
      <c r="F30" s="5">
        <v>145</v>
      </c>
      <c r="G30" s="9">
        <f t="shared" si="0"/>
        <v>11</v>
      </c>
      <c r="H30" s="9">
        <f t="shared" si="1"/>
        <v>7</v>
      </c>
      <c r="I30" s="9">
        <f t="shared" si="2"/>
        <v>15</v>
      </c>
      <c r="J30" s="14">
        <f>VLOOKUP(G30,'TOEFL SCORING SCALE'!$B$3:$C$53,2,0)</f>
        <v>35</v>
      </c>
      <c r="K30" s="14">
        <f>VLOOKUP(H30,'TOEFL SCORING SCALE'!$B$3:$D$53,3,0)</f>
        <v>27</v>
      </c>
      <c r="L30" s="14">
        <f>VLOOKUP(I30,'TOEFL SCORING SCALE'!$B$3:$E$53,4,0)</f>
        <v>35</v>
      </c>
      <c r="M30" s="15">
        <f t="shared" si="3"/>
        <v>323.33333333333331</v>
      </c>
    </row>
    <row r="31" spans="1:13" ht="18.75" x14ac:dyDescent="0.3">
      <c r="A31" s="5">
        <v>26</v>
      </c>
      <c r="B31" s="6" t="s">
        <v>45</v>
      </c>
      <c r="C31" s="5" t="s">
        <v>12</v>
      </c>
      <c r="D31" s="5">
        <v>138</v>
      </c>
      <c r="E31" s="5">
        <v>151</v>
      </c>
      <c r="F31" s="5">
        <v>155</v>
      </c>
      <c r="G31" s="9">
        <f t="shared" si="0"/>
        <v>8</v>
      </c>
      <c r="H31" s="9">
        <f t="shared" si="1"/>
        <v>11</v>
      </c>
      <c r="I31" s="9">
        <f t="shared" si="2"/>
        <v>25</v>
      </c>
      <c r="J31" s="14">
        <f>VLOOKUP(G31,'TOEFL SCORING SCALE'!$B$3:$C$53,2,0)</f>
        <v>32</v>
      </c>
      <c r="K31" s="14">
        <f>VLOOKUP(H31,'TOEFL SCORING SCALE'!$B$3:$D$53,3,0)</f>
        <v>35</v>
      </c>
      <c r="L31" s="14">
        <f>VLOOKUP(I31,'TOEFL SCORING SCALE'!$B$3:$E$53,4,0)</f>
        <v>44</v>
      </c>
      <c r="M31" s="15">
        <f t="shared" si="3"/>
        <v>370</v>
      </c>
    </row>
    <row r="32" spans="1:13" x14ac:dyDescent="0.25">
      <c r="A32" s="7"/>
      <c r="B32" s="7"/>
      <c r="C32" s="7"/>
      <c r="D32" s="7"/>
    </row>
    <row r="33" spans="2:2" x14ac:dyDescent="0.25">
      <c r="B33" s="8"/>
    </row>
    <row r="36" spans="2:2" x14ac:dyDescent="0.25">
      <c r="B36" s="8"/>
    </row>
  </sheetData>
  <mergeCells count="4">
    <mergeCell ref="A2:D2"/>
    <mergeCell ref="A3:D3"/>
    <mergeCell ref="A4:D4"/>
    <mergeCell ref="A32:D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0D4E3-CE63-4BAC-B12F-8E014B2F0A7A}">
  <dimension ref="B2:E53"/>
  <sheetViews>
    <sheetView workbookViewId="0">
      <selection activeCell="D16" sqref="D16"/>
    </sheetView>
  </sheetViews>
  <sheetFormatPr defaultRowHeight="15" x14ac:dyDescent="0.25"/>
  <cols>
    <col min="1" max="1" width="9.140625" style="11"/>
    <col min="2" max="2" width="13.42578125" style="11" customWidth="1"/>
    <col min="3" max="3" width="11.42578125" style="11" customWidth="1"/>
    <col min="4" max="4" width="40.140625" style="11" bestFit="1" customWidth="1"/>
    <col min="5" max="5" width="10.42578125" style="11" bestFit="1" customWidth="1"/>
    <col min="6" max="7" width="9.140625" style="11"/>
    <col min="8" max="8" width="10.7109375" style="11" customWidth="1"/>
    <col min="9" max="9" width="30.85546875" style="11" bestFit="1" customWidth="1"/>
    <col min="10" max="16384" width="9.140625" style="11"/>
  </cols>
  <sheetData>
    <row r="2" spans="2:5" ht="18.75" x14ac:dyDescent="0.3">
      <c r="B2" s="10" t="s">
        <v>23</v>
      </c>
      <c r="C2" s="10" t="s">
        <v>24</v>
      </c>
      <c r="D2" s="10" t="s">
        <v>25</v>
      </c>
      <c r="E2" s="10" t="s">
        <v>22</v>
      </c>
    </row>
    <row r="3" spans="2:5" x14ac:dyDescent="0.25">
      <c r="B3" s="12">
        <v>50</v>
      </c>
      <c r="C3" s="12">
        <v>68</v>
      </c>
      <c r="D3" s="13"/>
      <c r="E3" s="12">
        <v>67</v>
      </c>
    </row>
    <row r="4" spans="2:5" x14ac:dyDescent="0.25">
      <c r="B4" s="12">
        <v>49</v>
      </c>
      <c r="C4" s="12">
        <v>67</v>
      </c>
      <c r="D4" s="13"/>
      <c r="E4" s="12">
        <v>66</v>
      </c>
    </row>
    <row r="5" spans="2:5" x14ac:dyDescent="0.25">
      <c r="B5" s="12">
        <v>48</v>
      </c>
      <c r="C5" s="12">
        <v>66</v>
      </c>
      <c r="D5" s="13"/>
      <c r="E5" s="12">
        <v>65</v>
      </c>
    </row>
    <row r="6" spans="2:5" x14ac:dyDescent="0.25">
      <c r="B6" s="12">
        <v>47</v>
      </c>
      <c r="C6" s="12">
        <v>65</v>
      </c>
      <c r="D6" s="13"/>
      <c r="E6" s="12">
        <v>63</v>
      </c>
    </row>
    <row r="7" spans="2:5" x14ac:dyDescent="0.25">
      <c r="B7" s="12">
        <v>46</v>
      </c>
      <c r="C7" s="12">
        <v>63</v>
      </c>
      <c r="D7" s="13"/>
      <c r="E7" s="12">
        <v>61</v>
      </c>
    </row>
    <row r="8" spans="2:5" x14ac:dyDescent="0.25">
      <c r="B8" s="12">
        <v>45</v>
      </c>
      <c r="C8" s="12">
        <v>62</v>
      </c>
      <c r="D8" s="13"/>
      <c r="E8" s="12">
        <v>60</v>
      </c>
    </row>
    <row r="9" spans="2:5" x14ac:dyDescent="0.25">
      <c r="B9" s="12">
        <v>44</v>
      </c>
      <c r="C9" s="12">
        <v>61</v>
      </c>
      <c r="D9" s="13"/>
      <c r="E9" s="12">
        <v>59</v>
      </c>
    </row>
    <row r="10" spans="2:5" x14ac:dyDescent="0.25">
      <c r="B10" s="12">
        <v>43</v>
      </c>
      <c r="C10" s="12">
        <v>60</v>
      </c>
      <c r="D10" s="13"/>
      <c r="E10" s="12">
        <v>58</v>
      </c>
    </row>
    <row r="11" spans="2:5" x14ac:dyDescent="0.25">
      <c r="B11" s="12">
        <v>42</v>
      </c>
      <c r="C11" s="12">
        <v>59</v>
      </c>
      <c r="D11" s="13"/>
      <c r="E11" s="12">
        <v>57</v>
      </c>
    </row>
    <row r="12" spans="2:5" x14ac:dyDescent="0.25">
      <c r="B12" s="12">
        <v>41</v>
      </c>
      <c r="C12" s="12">
        <v>58</v>
      </c>
      <c r="D12" s="13"/>
      <c r="E12" s="12">
        <v>56</v>
      </c>
    </row>
    <row r="13" spans="2:5" x14ac:dyDescent="0.25">
      <c r="B13" s="12">
        <v>40</v>
      </c>
      <c r="C13" s="12">
        <v>57</v>
      </c>
      <c r="D13" s="12">
        <v>68</v>
      </c>
      <c r="E13" s="12">
        <v>55</v>
      </c>
    </row>
    <row r="14" spans="2:5" x14ac:dyDescent="0.25">
      <c r="B14" s="12">
        <v>39</v>
      </c>
      <c r="C14" s="12">
        <v>57</v>
      </c>
      <c r="D14" s="12">
        <v>67</v>
      </c>
      <c r="E14" s="12">
        <v>54</v>
      </c>
    </row>
    <row r="15" spans="2:5" x14ac:dyDescent="0.25">
      <c r="B15" s="12">
        <v>38</v>
      </c>
      <c r="C15" s="12">
        <v>56</v>
      </c>
      <c r="D15" s="12">
        <v>65</v>
      </c>
      <c r="E15" s="12">
        <v>54</v>
      </c>
    </row>
    <row r="16" spans="2:5" x14ac:dyDescent="0.25">
      <c r="B16" s="12">
        <v>37</v>
      </c>
      <c r="C16" s="12">
        <v>55</v>
      </c>
      <c r="D16" s="12">
        <v>63</v>
      </c>
      <c r="E16" s="12">
        <v>53</v>
      </c>
    </row>
    <row r="17" spans="2:5" x14ac:dyDescent="0.25">
      <c r="B17" s="12">
        <v>36</v>
      </c>
      <c r="C17" s="12">
        <v>54</v>
      </c>
      <c r="D17" s="12">
        <v>61</v>
      </c>
      <c r="E17" s="12">
        <v>52</v>
      </c>
    </row>
    <row r="18" spans="2:5" x14ac:dyDescent="0.25">
      <c r="B18" s="12">
        <v>35</v>
      </c>
      <c r="C18" s="12">
        <v>54</v>
      </c>
      <c r="D18" s="12">
        <v>60</v>
      </c>
      <c r="E18" s="12">
        <v>52</v>
      </c>
    </row>
    <row r="19" spans="2:5" x14ac:dyDescent="0.25">
      <c r="B19" s="12">
        <v>34</v>
      </c>
      <c r="C19" s="12">
        <v>53</v>
      </c>
      <c r="D19" s="12">
        <v>58</v>
      </c>
      <c r="E19" s="12">
        <v>51</v>
      </c>
    </row>
    <row r="20" spans="2:5" x14ac:dyDescent="0.25">
      <c r="B20" s="12">
        <v>33</v>
      </c>
      <c r="C20" s="12">
        <v>52</v>
      </c>
      <c r="D20" s="12">
        <v>57</v>
      </c>
      <c r="E20" s="12">
        <v>50</v>
      </c>
    </row>
    <row r="21" spans="2:5" x14ac:dyDescent="0.25">
      <c r="B21" s="12">
        <v>32</v>
      </c>
      <c r="C21" s="12">
        <v>52</v>
      </c>
      <c r="D21" s="12">
        <v>56</v>
      </c>
      <c r="E21" s="12">
        <v>49</v>
      </c>
    </row>
    <row r="22" spans="2:5" x14ac:dyDescent="0.25">
      <c r="B22" s="12">
        <v>31</v>
      </c>
      <c r="C22" s="12">
        <v>51</v>
      </c>
      <c r="D22" s="12">
        <v>55</v>
      </c>
      <c r="E22" s="12">
        <v>48</v>
      </c>
    </row>
    <row r="23" spans="2:5" x14ac:dyDescent="0.25">
      <c r="B23" s="12">
        <v>30</v>
      </c>
      <c r="C23" s="12">
        <v>51</v>
      </c>
      <c r="D23" s="12">
        <v>54</v>
      </c>
      <c r="E23" s="12">
        <v>48</v>
      </c>
    </row>
    <row r="24" spans="2:5" x14ac:dyDescent="0.25">
      <c r="B24" s="12">
        <v>29</v>
      </c>
      <c r="C24" s="12">
        <v>50</v>
      </c>
      <c r="D24" s="12">
        <v>53</v>
      </c>
      <c r="E24" s="12">
        <v>47</v>
      </c>
    </row>
    <row r="25" spans="2:5" x14ac:dyDescent="0.25">
      <c r="B25" s="12">
        <v>28</v>
      </c>
      <c r="C25" s="12">
        <v>49</v>
      </c>
      <c r="D25" s="12">
        <v>52</v>
      </c>
      <c r="E25" s="12">
        <v>46</v>
      </c>
    </row>
    <row r="26" spans="2:5" x14ac:dyDescent="0.25">
      <c r="B26" s="12">
        <v>27</v>
      </c>
      <c r="C26" s="12">
        <v>49</v>
      </c>
      <c r="D26" s="12">
        <v>51</v>
      </c>
      <c r="E26" s="12">
        <v>46</v>
      </c>
    </row>
    <row r="27" spans="2:5" x14ac:dyDescent="0.25">
      <c r="B27" s="12">
        <v>26</v>
      </c>
      <c r="C27" s="12">
        <v>48</v>
      </c>
      <c r="D27" s="12">
        <v>50</v>
      </c>
      <c r="E27" s="12">
        <v>45</v>
      </c>
    </row>
    <row r="28" spans="2:5" x14ac:dyDescent="0.25">
      <c r="B28" s="12">
        <v>25</v>
      </c>
      <c r="C28" s="12">
        <v>48</v>
      </c>
      <c r="D28" s="12">
        <v>49</v>
      </c>
      <c r="E28" s="12">
        <v>44</v>
      </c>
    </row>
    <row r="29" spans="2:5" x14ac:dyDescent="0.25">
      <c r="B29" s="12">
        <v>24</v>
      </c>
      <c r="C29" s="12">
        <v>47</v>
      </c>
      <c r="D29" s="12">
        <v>48</v>
      </c>
      <c r="E29" s="12">
        <v>43</v>
      </c>
    </row>
    <row r="30" spans="2:5" x14ac:dyDescent="0.25">
      <c r="B30" s="12">
        <v>23</v>
      </c>
      <c r="C30" s="12">
        <v>47</v>
      </c>
      <c r="D30" s="12">
        <v>47</v>
      </c>
      <c r="E30" s="12">
        <v>43</v>
      </c>
    </row>
    <row r="31" spans="2:5" x14ac:dyDescent="0.25">
      <c r="B31" s="12">
        <v>22</v>
      </c>
      <c r="C31" s="12">
        <v>46</v>
      </c>
      <c r="D31" s="12">
        <v>46</v>
      </c>
      <c r="E31" s="12">
        <v>42</v>
      </c>
    </row>
    <row r="32" spans="2:5" x14ac:dyDescent="0.25">
      <c r="B32" s="12">
        <v>21</v>
      </c>
      <c r="C32" s="12">
        <v>45</v>
      </c>
      <c r="D32" s="12">
        <v>45</v>
      </c>
      <c r="E32" s="12">
        <v>41</v>
      </c>
    </row>
    <row r="33" spans="2:5" x14ac:dyDescent="0.25">
      <c r="B33" s="12">
        <v>20</v>
      </c>
      <c r="C33" s="12">
        <v>45</v>
      </c>
      <c r="D33" s="12">
        <v>44</v>
      </c>
      <c r="E33" s="12">
        <v>40</v>
      </c>
    </row>
    <row r="34" spans="2:5" x14ac:dyDescent="0.25">
      <c r="B34" s="12">
        <v>19</v>
      </c>
      <c r="C34" s="12">
        <v>44</v>
      </c>
      <c r="D34" s="12">
        <v>43</v>
      </c>
      <c r="E34" s="12">
        <v>39</v>
      </c>
    </row>
    <row r="35" spans="2:5" x14ac:dyDescent="0.25">
      <c r="B35" s="12">
        <v>18</v>
      </c>
      <c r="C35" s="12">
        <v>43</v>
      </c>
      <c r="D35" s="12">
        <v>43</v>
      </c>
      <c r="E35" s="12">
        <v>38</v>
      </c>
    </row>
    <row r="36" spans="2:5" x14ac:dyDescent="0.25">
      <c r="B36" s="12">
        <v>17</v>
      </c>
      <c r="C36" s="12">
        <v>42</v>
      </c>
      <c r="D36" s="12">
        <v>41</v>
      </c>
      <c r="E36" s="12">
        <v>37</v>
      </c>
    </row>
    <row r="37" spans="2:5" x14ac:dyDescent="0.25">
      <c r="B37" s="12">
        <v>16</v>
      </c>
      <c r="C37" s="12">
        <v>41</v>
      </c>
      <c r="D37" s="12">
        <v>40</v>
      </c>
      <c r="E37" s="12">
        <v>36</v>
      </c>
    </row>
    <row r="38" spans="2:5" x14ac:dyDescent="0.25">
      <c r="B38" s="12">
        <v>15</v>
      </c>
      <c r="C38" s="12">
        <v>41</v>
      </c>
      <c r="D38" s="12">
        <v>40</v>
      </c>
      <c r="E38" s="12">
        <v>35</v>
      </c>
    </row>
    <row r="39" spans="2:5" x14ac:dyDescent="0.25">
      <c r="B39" s="12">
        <v>14</v>
      </c>
      <c r="C39" s="12">
        <v>39</v>
      </c>
      <c r="D39" s="12">
        <v>38</v>
      </c>
      <c r="E39" s="12">
        <v>34</v>
      </c>
    </row>
    <row r="40" spans="2:5" x14ac:dyDescent="0.25">
      <c r="B40" s="12">
        <v>13</v>
      </c>
      <c r="C40" s="12">
        <v>38</v>
      </c>
      <c r="D40" s="12">
        <v>37</v>
      </c>
      <c r="E40" s="12">
        <v>32</v>
      </c>
    </row>
    <row r="41" spans="2:5" x14ac:dyDescent="0.25">
      <c r="B41" s="12">
        <v>12</v>
      </c>
      <c r="C41" s="12">
        <v>37</v>
      </c>
      <c r="D41" s="12">
        <v>36</v>
      </c>
      <c r="E41" s="12">
        <v>31</v>
      </c>
    </row>
    <row r="42" spans="2:5" x14ac:dyDescent="0.25">
      <c r="B42" s="12">
        <v>11</v>
      </c>
      <c r="C42" s="12">
        <v>35</v>
      </c>
      <c r="D42" s="12">
        <v>35</v>
      </c>
      <c r="E42" s="12">
        <v>30</v>
      </c>
    </row>
    <row r="43" spans="2:5" x14ac:dyDescent="0.25">
      <c r="B43" s="12">
        <v>10</v>
      </c>
      <c r="C43" s="12">
        <v>33</v>
      </c>
      <c r="D43" s="12">
        <v>33</v>
      </c>
      <c r="E43" s="12">
        <v>29</v>
      </c>
    </row>
    <row r="44" spans="2:5" x14ac:dyDescent="0.25">
      <c r="B44" s="12">
        <v>9</v>
      </c>
      <c r="C44" s="12">
        <v>32</v>
      </c>
      <c r="D44" s="12">
        <v>31</v>
      </c>
      <c r="E44" s="12">
        <v>28</v>
      </c>
    </row>
    <row r="45" spans="2:5" x14ac:dyDescent="0.25">
      <c r="B45" s="12">
        <v>8</v>
      </c>
      <c r="C45" s="12">
        <v>32</v>
      </c>
      <c r="D45" s="12">
        <v>29</v>
      </c>
      <c r="E45" s="12">
        <v>28</v>
      </c>
    </row>
    <row r="46" spans="2:5" x14ac:dyDescent="0.25">
      <c r="B46" s="12">
        <v>7</v>
      </c>
      <c r="C46" s="12">
        <v>31</v>
      </c>
      <c r="D46" s="12">
        <v>27</v>
      </c>
      <c r="E46" s="12">
        <v>27</v>
      </c>
    </row>
    <row r="47" spans="2:5" x14ac:dyDescent="0.25">
      <c r="B47" s="12">
        <v>6</v>
      </c>
      <c r="C47" s="12">
        <v>30</v>
      </c>
      <c r="D47" s="12">
        <v>26</v>
      </c>
      <c r="E47" s="12">
        <v>26</v>
      </c>
    </row>
    <row r="48" spans="2:5" x14ac:dyDescent="0.25">
      <c r="B48" s="12">
        <v>5</v>
      </c>
      <c r="C48" s="12">
        <v>29</v>
      </c>
      <c r="D48" s="12">
        <v>25</v>
      </c>
      <c r="E48" s="12">
        <v>25</v>
      </c>
    </row>
    <row r="49" spans="2:5" x14ac:dyDescent="0.25">
      <c r="B49" s="12">
        <v>4</v>
      </c>
      <c r="C49" s="12">
        <v>28</v>
      </c>
      <c r="D49" s="12">
        <v>23</v>
      </c>
      <c r="E49" s="12">
        <v>24</v>
      </c>
    </row>
    <row r="50" spans="2:5" x14ac:dyDescent="0.25">
      <c r="B50" s="12">
        <v>3</v>
      </c>
      <c r="C50" s="12">
        <v>27</v>
      </c>
      <c r="D50" s="12">
        <v>22</v>
      </c>
      <c r="E50" s="12">
        <v>24</v>
      </c>
    </row>
    <row r="51" spans="2:5" x14ac:dyDescent="0.25">
      <c r="B51" s="12">
        <v>2</v>
      </c>
      <c r="C51" s="12">
        <v>26</v>
      </c>
      <c r="D51" s="12">
        <v>21</v>
      </c>
      <c r="E51" s="12">
        <v>23</v>
      </c>
    </row>
    <row r="52" spans="2:5" x14ac:dyDescent="0.25">
      <c r="B52" s="12">
        <v>1</v>
      </c>
      <c r="C52" s="12">
        <v>25</v>
      </c>
      <c r="D52" s="12">
        <v>20</v>
      </c>
      <c r="E52" s="12">
        <v>22</v>
      </c>
    </row>
    <row r="53" spans="2:5" x14ac:dyDescent="0.25">
      <c r="B53" s="12">
        <v>0</v>
      </c>
      <c r="C53" s="12">
        <v>24</v>
      </c>
      <c r="D53" s="12">
        <v>20</v>
      </c>
      <c r="E53" s="12">
        <v>21</v>
      </c>
    </row>
  </sheetData>
  <conditionalFormatting sqref="B3:B5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5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:D5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:E5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</vt:lpstr>
      <vt:lpstr>TOEFL SCORING SCALE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poetra</dc:creator>
  <cp:lastModifiedBy>poetra</cp:lastModifiedBy>
  <dcterms:created xsi:type="dcterms:W3CDTF">2018-02-28T07:45:41Z</dcterms:created>
  <dcterms:modified xsi:type="dcterms:W3CDTF">2018-02-28T08:16:03Z</dcterms:modified>
</cp:coreProperties>
</file>