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905"/>
  </bookViews>
  <sheets>
    <sheet name="Sheet1" sheetId="1" r:id="rId1"/>
    <sheet name="TOEFL SCORING SCALE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34" i="1"/>
  <c r="N34" i="1" s="1"/>
  <c r="K35" i="1"/>
  <c r="N35" i="1" s="1"/>
  <c r="K36" i="1"/>
  <c r="N36" i="1" s="1"/>
  <c r="K37" i="1"/>
  <c r="N37" i="1" s="1"/>
  <c r="K38" i="1"/>
  <c r="N38" i="1" s="1"/>
  <c r="K39" i="1"/>
  <c r="N39" i="1" s="1"/>
  <c r="K40" i="1"/>
  <c r="N40" i="1" s="1"/>
  <c r="K41" i="1"/>
  <c r="N41" i="1" s="1"/>
  <c r="K42" i="1"/>
  <c r="N42" i="1" s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K7" i="1"/>
  <c r="K8" i="1"/>
  <c r="K9" i="1"/>
  <c r="N9" i="1" s="1"/>
  <c r="K10" i="1"/>
  <c r="N10" i="1" s="1"/>
  <c r="K11" i="1"/>
  <c r="K12" i="1"/>
  <c r="K13" i="1"/>
  <c r="N13" i="1" s="1"/>
  <c r="K14" i="1"/>
  <c r="N14" i="1" s="1"/>
  <c r="K15" i="1"/>
  <c r="K16" i="1"/>
  <c r="K17" i="1"/>
  <c r="N17" i="1" s="1"/>
  <c r="K18" i="1"/>
  <c r="N18" i="1" s="1"/>
  <c r="K19" i="1"/>
  <c r="K20" i="1"/>
  <c r="K21" i="1"/>
  <c r="N21" i="1" s="1"/>
  <c r="K22" i="1"/>
  <c r="N22" i="1" s="1"/>
  <c r="K23" i="1"/>
  <c r="K24" i="1"/>
  <c r="K25" i="1"/>
  <c r="N25" i="1" s="1"/>
  <c r="K26" i="1"/>
  <c r="N26" i="1" s="1"/>
  <c r="M6" i="1"/>
  <c r="L6" i="1"/>
  <c r="K6" i="1"/>
  <c r="N24" i="1"/>
  <c r="N23" i="1"/>
  <c r="N20" i="1"/>
  <c r="N19" i="1"/>
  <c r="N16" i="1"/>
  <c r="N15" i="1"/>
  <c r="N12" i="1"/>
  <c r="N11" i="1"/>
  <c r="N8" i="1"/>
  <c r="N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J6" i="1"/>
  <c r="I6" i="1"/>
  <c r="H6" i="1"/>
  <c r="N6" i="1" l="1"/>
</calcChain>
</file>

<file path=xl/sharedStrings.xml><?xml version="1.0" encoding="utf-8"?>
<sst xmlns="http://schemas.openxmlformats.org/spreadsheetml/2006/main" count="94" uniqueCount="90">
  <si>
    <t>DAFTAR NILAI</t>
  </si>
  <si>
    <t>No.</t>
  </si>
  <si>
    <t>Nomor Peserta</t>
  </si>
  <si>
    <t>Nama</t>
  </si>
  <si>
    <t>S</t>
  </si>
  <si>
    <t>ANDI HAFSA</t>
  </si>
  <si>
    <t>LIESABELLA NAHDA E</t>
  </si>
  <si>
    <t>MEYTI WULANDARI</t>
  </si>
  <si>
    <t>MIA AMELIA KHAIRANI</t>
  </si>
  <si>
    <t>SILVIA NOVA REZA</t>
  </si>
  <si>
    <t>NABILA SHOFI</t>
  </si>
  <si>
    <t>RIA AGUSTIN</t>
  </si>
  <si>
    <t>DESI WAHYUNINGRUM</t>
  </si>
  <si>
    <t>JATRA WAHYU A</t>
  </si>
  <si>
    <t>REFANA  OVI</t>
  </si>
  <si>
    <t>DEIDANO VICIO</t>
  </si>
  <si>
    <t>CLAUDYA KAWILARANG</t>
  </si>
  <si>
    <t>SAMUEL GIRSANG</t>
  </si>
  <si>
    <t>GALIH SETIYO AJI</t>
  </si>
  <si>
    <t>INDAH MILA RUSTANTI</t>
  </si>
  <si>
    <t>M WELNI ENMEMERA</t>
  </si>
  <si>
    <t>M HIMAWAN FAUZI</t>
  </si>
  <si>
    <t>DANANG BAYU AJI</t>
  </si>
  <si>
    <t>AMBANG PANGGIH P</t>
  </si>
  <si>
    <t>GRATIA CHRISTY</t>
  </si>
  <si>
    <t>RATIH SETIYORINI</t>
  </si>
  <si>
    <t>MAPASEN  FARID W</t>
  </si>
  <si>
    <t>ALOYSIUS IRVAN A</t>
  </si>
  <si>
    <t>PUPUT KINASEH</t>
  </si>
  <si>
    <t>VENESHIAREGINADAMA</t>
  </si>
  <si>
    <t>RHESMA SYAFIRA</t>
  </si>
  <si>
    <t>MIRANDA HISKIA</t>
  </si>
  <si>
    <t>YEFTA FRIYA SAKTI</t>
  </si>
  <si>
    <t>ULIA ARBAREHAN IMHA</t>
  </si>
  <si>
    <t>RATNASARI</t>
  </si>
  <si>
    <t>L</t>
  </si>
  <si>
    <t>R</t>
  </si>
  <si>
    <t>Total Benar</t>
  </si>
  <si>
    <t xml:space="preserve">Listening </t>
  </si>
  <si>
    <t>Structure and Written Expression</t>
  </si>
  <si>
    <t>Reading</t>
  </si>
  <si>
    <t>Listening</t>
  </si>
  <si>
    <t>Structure</t>
  </si>
  <si>
    <t>Score</t>
  </si>
  <si>
    <t>17081809</t>
  </si>
  <si>
    <t>17081405</t>
  </si>
  <si>
    <t>15082535</t>
  </si>
  <si>
    <t>17081627</t>
  </si>
  <si>
    <t>17071135</t>
  </si>
  <si>
    <t>17081367</t>
  </si>
  <si>
    <t>17071006</t>
  </si>
  <si>
    <t>17081473</t>
  </si>
  <si>
    <t>17081441</t>
  </si>
  <si>
    <t>17071133</t>
  </si>
  <si>
    <t>17081288</t>
  </si>
  <si>
    <t>17081278</t>
  </si>
  <si>
    <t>17081410</t>
  </si>
  <si>
    <t>17081484</t>
  </si>
  <si>
    <t>17081407</t>
  </si>
  <si>
    <t>17 081402</t>
  </si>
  <si>
    <t>17081691</t>
  </si>
  <si>
    <t>17081273</t>
  </si>
  <si>
    <t>17081252</t>
  </si>
  <si>
    <t>17081715</t>
  </si>
  <si>
    <t>17081607</t>
  </si>
  <si>
    <t>17081420</t>
  </si>
  <si>
    <t>17081698</t>
  </si>
  <si>
    <t>17081439</t>
  </si>
  <si>
    <t>17080286</t>
  </si>
  <si>
    <t>17071242</t>
  </si>
  <si>
    <t>17081418</t>
  </si>
  <si>
    <t>17081813</t>
  </si>
  <si>
    <t>17081359</t>
  </si>
  <si>
    <t>17081414</t>
  </si>
  <si>
    <t>17081774</t>
  </si>
  <si>
    <t>17081464</t>
  </si>
  <si>
    <t>17071129</t>
  </si>
  <si>
    <t>17081263</t>
  </si>
  <si>
    <t>17081739</t>
  </si>
  <si>
    <t>17061203</t>
  </si>
  <si>
    <t>NOPITASARI J TIMUMUN</t>
  </si>
  <si>
    <t>SAPTO JATI KHOERI</t>
  </si>
  <si>
    <t>TIARMA RAPPELESIA P</t>
  </si>
  <si>
    <t>17081408</t>
  </si>
  <si>
    <t>FAHRI NUR PRATAMA</t>
  </si>
  <si>
    <t>HERMAN YOSEP MALIK</t>
  </si>
  <si>
    <t>ELSA YOSEFIN SIMATUPANG</t>
  </si>
  <si>
    <t>DEDE DWI RAHAYU</t>
  </si>
  <si>
    <t>KELAS K3-R205</t>
  </si>
  <si>
    <t>Universitas Mercu Buana Yogyakarta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</si>
</sst>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3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4" borderId="1" xfId="0" applyFont="1" applyFill="1" applyBorder="1" applyAlignment="1" applyProtection="1">
      <alignment horizontal="center"/>
    </xf>
    <xf numFmtId="1" fontId="4" fillId="4" borderId="1" xfId="0" applyNumberFormat="1" applyFont="1" applyFill="1" applyBorder="1" applyAlignment="1" applyProtection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tabSelected="1" workbookViewId="0">
      <selection activeCell="R8" sqref="R8"/>
    </sheetView>
  </sheetViews>
  <sheetFormatPr defaultRowHeight="15" x14ac:dyDescent="0.25"/>
  <cols>
    <col min="2" max="2" width="4.42578125" bestFit="1" customWidth="1"/>
    <col min="3" max="3" width="16.28515625" bestFit="1" customWidth="1"/>
    <col min="4" max="4" width="30.140625" customWidth="1"/>
    <col min="5" max="5" width="8.140625" hidden="1" customWidth="1"/>
    <col min="6" max="10" width="0" hidden="1" customWidth="1"/>
    <col min="11" max="11" width="10.42578125" bestFit="1" customWidth="1"/>
    <col min="12" max="12" width="10.5703125" bestFit="1" customWidth="1"/>
    <col min="13" max="13" width="9.42578125" bestFit="1" customWidth="1"/>
    <col min="14" max="14" width="7" bestFit="1" customWidth="1"/>
  </cols>
  <sheetData>
    <row r="1" spans="2:14" ht="18" x14ac:dyDescent="0.25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2:14" ht="18" x14ac:dyDescent="0.25">
      <c r="B2" s="11" t="s">
        <v>89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4" ht="15.75" x14ac:dyDescent="0.25">
      <c r="B3" s="14" t="s">
        <v>88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ht="15.75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2:14" x14ac:dyDescent="0.25">
      <c r="B5" s="1" t="s">
        <v>1</v>
      </c>
      <c r="C5" s="2" t="s">
        <v>2</v>
      </c>
      <c r="D5" s="2" t="s">
        <v>3</v>
      </c>
      <c r="E5" s="1" t="s">
        <v>35</v>
      </c>
      <c r="F5" s="1" t="s">
        <v>4</v>
      </c>
      <c r="G5" s="1" t="s">
        <v>36</v>
      </c>
      <c r="H5" s="1" t="s">
        <v>35</v>
      </c>
      <c r="I5" s="1" t="s">
        <v>4</v>
      </c>
      <c r="J5" s="1" t="s">
        <v>36</v>
      </c>
      <c r="K5" s="1" t="s">
        <v>41</v>
      </c>
      <c r="L5" s="1" t="s">
        <v>42</v>
      </c>
      <c r="M5" s="1" t="s">
        <v>40</v>
      </c>
      <c r="N5" s="1" t="s">
        <v>43</v>
      </c>
    </row>
    <row r="6" spans="2:14" ht="18.75" x14ac:dyDescent="0.3">
      <c r="B6" s="8">
        <v>1</v>
      </c>
      <c r="C6" s="10" t="s">
        <v>44</v>
      </c>
      <c r="D6" s="9" t="s">
        <v>27</v>
      </c>
      <c r="E6" s="3">
        <v>143</v>
      </c>
      <c r="F6" s="3">
        <v>151</v>
      </c>
      <c r="G6" s="3">
        <v>139</v>
      </c>
      <c r="H6">
        <f>E6-130</f>
        <v>13</v>
      </c>
      <c r="I6">
        <f>F6-140</f>
        <v>11</v>
      </c>
      <c r="J6">
        <f>G6-130</f>
        <v>9</v>
      </c>
      <c r="K6" s="12">
        <f>VLOOKUP(H6,'TOEFL SCORING SCALE'!$B$3:$C$53,2,0)</f>
        <v>38</v>
      </c>
      <c r="L6" s="12">
        <f>VLOOKUP(I6,'TOEFL SCORING SCALE'!$B$3:$D$53,3,0)</f>
        <v>35</v>
      </c>
      <c r="M6" s="12">
        <f>VLOOKUP(J6,'TOEFL SCORING SCALE'!$B$3:$E$53,4,0)</f>
        <v>28</v>
      </c>
      <c r="N6" s="13">
        <f>(SUM(K6:M6)*10)/3</f>
        <v>336.66666666666669</v>
      </c>
    </row>
    <row r="7" spans="2:14" ht="18.75" x14ac:dyDescent="0.3">
      <c r="B7" s="8">
        <v>2</v>
      </c>
      <c r="C7" s="10" t="s">
        <v>45</v>
      </c>
      <c r="D7" s="9" t="s">
        <v>23</v>
      </c>
      <c r="E7" s="3">
        <v>144</v>
      </c>
      <c r="F7" s="3">
        <v>153</v>
      </c>
      <c r="G7" s="3">
        <v>137</v>
      </c>
      <c r="H7">
        <f t="shared" ref="H7:H42" si="0">E7-130</f>
        <v>14</v>
      </c>
      <c r="I7">
        <f t="shared" ref="I7:I42" si="1">F7-140</f>
        <v>13</v>
      </c>
      <c r="J7">
        <f t="shared" ref="J7:J42" si="2">G7-130</f>
        <v>7</v>
      </c>
      <c r="K7" s="12">
        <f>VLOOKUP(H7,'TOEFL SCORING SCALE'!$B$3:$C$53,2,0)</f>
        <v>39</v>
      </c>
      <c r="L7" s="12">
        <f>VLOOKUP(I7,'TOEFL SCORING SCALE'!$B$3:$D$53,3,0)</f>
        <v>37</v>
      </c>
      <c r="M7" s="12">
        <f>VLOOKUP(J7,'TOEFL SCORING SCALE'!$B$3:$E$53,4,0)</f>
        <v>27</v>
      </c>
      <c r="N7" s="13">
        <f t="shared" ref="N7:N42" si="3">(SUM(K7:M7)*10)/3</f>
        <v>343.33333333333331</v>
      </c>
    </row>
    <row r="8" spans="2:14" ht="18.75" x14ac:dyDescent="0.3">
      <c r="B8" s="8">
        <v>3</v>
      </c>
      <c r="C8" s="10" t="s">
        <v>46</v>
      </c>
      <c r="D8" s="9" t="s">
        <v>5</v>
      </c>
      <c r="E8" s="3">
        <v>141</v>
      </c>
      <c r="F8" s="3">
        <v>150</v>
      </c>
      <c r="G8" s="3">
        <v>137</v>
      </c>
      <c r="H8">
        <f t="shared" si="0"/>
        <v>11</v>
      </c>
      <c r="I8">
        <f t="shared" si="1"/>
        <v>10</v>
      </c>
      <c r="J8">
        <f t="shared" si="2"/>
        <v>7</v>
      </c>
      <c r="K8" s="12">
        <f>VLOOKUP(H8,'TOEFL SCORING SCALE'!$B$3:$C$53,2,0)</f>
        <v>35</v>
      </c>
      <c r="L8" s="12">
        <f>VLOOKUP(I8,'TOEFL SCORING SCALE'!$B$3:$D$53,3,0)</f>
        <v>33</v>
      </c>
      <c r="M8" s="12">
        <f>VLOOKUP(J8,'TOEFL SCORING SCALE'!$B$3:$E$53,4,0)</f>
        <v>27</v>
      </c>
      <c r="N8" s="13">
        <f t="shared" si="3"/>
        <v>316.66666666666669</v>
      </c>
    </row>
    <row r="9" spans="2:14" ht="18.75" x14ac:dyDescent="0.3">
      <c r="B9" s="8">
        <v>4</v>
      </c>
      <c r="C9" s="10" t="s">
        <v>47</v>
      </c>
      <c r="D9" s="9" t="s">
        <v>16</v>
      </c>
      <c r="E9" s="3">
        <v>136</v>
      </c>
      <c r="F9" s="3">
        <v>153</v>
      </c>
      <c r="G9" s="3">
        <v>139</v>
      </c>
      <c r="H9">
        <f t="shared" si="0"/>
        <v>6</v>
      </c>
      <c r="I9">
        <f t="shared" si="1"/>
        <v>13</v>
      </c>
      <c r="J9">
        <f t="shared" si="2"/>
        <v>9</v>
      </c>
      <c r="K9" s="12">
        <f>VLOOKUP(H9,'TOEFL SCORING SCALE'!$B$3:$C$53,2,0)</f>
        <v>30</v>
      </c>
      <c r="L9" s="12">
        <f>VLOOKUP(I9,'TOEFL SCORING SCALE'!$B$3:$D$53,3,0)</f>
        <v>37</v>
      </c>
      <c r="M9" s="12">
        <f>VLOOKUP(J9,'TOEFL SCORING SCALE'!$B$3:$E$53,4,0)</f>
        <v>28</v>
      </c>
      <c r="N9" s="13">
        <f t="shared" si="3"/>
        <v>316.66666666666669</v>
      </c>
    </row>
    <row r="10" spans="2:14" ht="18.75" x14ac:dyDescent="0.3">
      <c r="B10" s="8">
        <v>5</v>
      </c>
      <c r="C10" s="10" t="s">
        <v>48</v>
      </c>
      <c r="D10" s="9" t="s">
        <v>22</v>
      </c>
      <c r="E10" s="3">
        <v>143</v>
      </c>
      <c r="F10" s="3">
        <v>145</v>
      </c>
      <c r="G10" s="3">
        <v>141</v>
      </c>
      <c r="H10">
        <f t="shared" si="0"/>
        <v>13</v>
      </c>
      <c r="I10">
        <f t="shared" si="1"/>
        <v>5</v>
      </c>
      <c r="J10">
        <f t="shared" si="2"/>
        <v>11</v>
      </c>
      <c r="K10" s="12">
        <f>VLOOKUP(H10,'TOEFL SCORING SCALE'!$B$3:$C$53,2,0)</f>
        <v>38</v>
      </c>
      <c r="L10" s="12">
        <f>VLOOKUP(I10,'TOEFL SCORING SCALE'!$B$3:$D$53,3,0)</f>
        <v>25</v>
      </c>
      <c r="M10" s="12">
        <f>VLOOKUP(J10,'TOEFL SCORING SCALE'!$B$3:$E$53,4,0)</f>
        <v>30</v>
      </c>
      <c r="N10" s="13">
        <f t="shared" si="3"/>
        <v>310</v>
      </c>
    </row>
    <row r="11" spans="2:14" ht="18.75" x14ac:dyDescent="0.3">
      <c r="B11" s="8">
        <v>6</v>
      </c>
      <c r="C11" s="10" t="s">
        <v>49</v>
      </c>
      <c r="D11" s="9" t="s">
        <v>87</v>
      </c>
      <c r="E11" s="3">
        <v>141</v>
      </c>
      <c r="F11" s="3">
        <v>149</v>
      </c>
      <c r="G11" s="3">
        <v>142</v>
      </c>
      <c r="H11">
        <f t="shared" si="0"/>
        <v>11</v>
      </c>
      <c r="I11">
        <f t="shared" si="1"/>
        <v>9</v>
      </c>
      <c r="J11">
        <f t="shared" si="2"/>
        <v>12</v>
      </c>
      <c r="K11" s="12">
        <f>VLOOKUP(H11,'TOEFL SCORING SCALE'!$B$3:$C$53,2,0)</f>
        <v>35</v>
      </c>
      <c r="L11" s="12">
        <f>VLOOKUP(I11,'TOEFL SCORING SCALE'!$B$3:$D$53,3,0)</f>
        <v>31</v>
      </c>
      <c r="M11" s="12">
        <f>VLOOKUP(J11,'TOEFL SCORING SCALE'!$B$3:$E$53,4,0)</f>
        <v>31</v>
      </c>
      <c r="N11" s="13">
        <f t="shared" si="3"/>
        <v>323.33333333333331</v>
      </c>
    </row>
    <row r="12" spans="2:14" ht="18.75" x14ac:dyDescent="0.3">
      <c r="B12" s="8">
        <v>7</v>
      </c>
      <c r="C12" s="10" t="s">
        <v>50</v>
      </c>
      <c r="D12" s="9" t="s">
        <v>15</v>
      </c>
      <c r="E12" s="3">
        <v>158</v>
      </c>
      <c r="F12" s="3">
        <v>155</v>
      </c>
      <c r="G12" s="3">
        <v>148</v>
      </c>
      <c r="H12">
        <f t="shared" si="0"/>
        <v>28</v>
      </c>
      <c r="I12">
        <f t="shared" si="1"/>
        <v>15</v>
      </c>
      <c r="J12">
        <f t="shared" si="2"/>
        <v>18</v>
      </c>
      <c r="K12" s="12">
        <f>VLOOKUP(H12,'TOEFL SCORING SCALE'!$B$3:$C$53,2,0)</f>
        <v>49</v>
      </c>
      <c r="L12" s="12">
        <f>VLOOKUP(I12,'TOEFL SCORING SCALE'!$B$3:$D$53,3,0)</f>
        <v>40</v>
      </c>
      <c r="M12" s="12">
        <f>VLOOKUP(J12,'TOEFL SCORING SCALE'!$B$3:$E$53,4,0)</f>
        <v>38</v>
      </c>
      <c r="N12" s="13">
        <f t="shared" si="3"/>
        <v>423.33333333333331</v>
      </c>
    </row>
    <row r="13" spans="2:14" ht="18.75" x14ac:dyDescent="0.3">
      <c r="B13" s="8">
        <v>8</v>
      </c>
      <c r="C13" s="10" t="s">
        <v>51</v>
      </c>
      <c r="D13" s="9" t="s">
        <v>12</v>
      </c>
      <c r="E13" s="3">
        <v>139</v>
      </c>
      <c r="F13" s="3">
        <v>151</v>
      </c>
      <c r="G13" s="3">
        <v>148</v>
      </c>
      <c r="H13">
        <f t="shared" si="0"/>
        <v>9</v>
      </c>
      <c r="I13">
        <f t="shared" si="1"/>
        <v>11</v>
      </c>
      <c r="J13">
        <f t="shared" si="2"/>
        <v>18</v>
      </c>
      <c r="K13" s="12">
        <f>VLOOKUP(H13,'TOEFL SCORING SCALE'!$B$3:$C$53,2,0)</f>
        <v>32</v>
      </c>
      <c r="L13" s="12">
        <f>VLOOKUP(I13,'TOEFL SCORING SCALE'!$B$3:$D$53,3,0)</f>
        <v>35</v>
      </c>
      <c r="M13" s="12">
        <f>VLOOKUP(J13,'TOEFL SCORING SCALE'!$B$3:$E$53,4,0)</f>
        <v>38</v>
      </c>
      <c r="N13" s="13">
        <f t="shared" si="3"/>
        <v>350</v>
      </c>
    </row>
    <row r="14" spans="2:14" ht="18.75" x14ac:dyDescent="0.3">
      <c r="B14" s="8">
        <v>9</v>
      </c>
      <c r="C14" s="10" t="s">
        <v>52</v>
      </c>
      <c r="D14" s="9" t="s">
        <v>86</v>
      </c>
      <c r="E14" s="3">
        <v>143</v>
      </c>
      <c r="F14" s="3">
        <v>147</v>
      </c>
      <c r="G14" s="3">
        <v>145</v>
      </c>
      <c r="H14">
        <f t="shared" si="0"/>
        <v>13</v>
      </c>
      <c r="I14">
        <f t="shared" si="1"/>
        <v>7</v>
      </c>
      <c r="J14">
        <f t="shared" si="2"/>
        <v>15</v>
      </c>
      <c r="K14" s="12">
        <f>VLOOKUP(H14,'TOEFL SCORING SCALE'!$B$3:$C$53,2,0)</f>
        <v>38</v>
      </c>
      <c r="L14" s="12">
        <f>VLOOKUP(I14,'TOEFL SCORING SCALE'!$B$3:$D$53,3,0)</f>
        <v>27</v>
      </c>
      <c r="M14" s="12">
        <f>VLOOKUP(J14,'TOEFL SCORING SCALE'!$B$3:$E$53,4,0)</f>
        <v>35</v>
      </c>
      <c r="N14" s="13">
        <f t="shared" si="3"/>
        <v>333.33333333333331</v>
      </c>
    </row>
    <row r="15" spans="2:14" ht="18.75" x14ac:dyDescent="0.3">
      <c r="B15" s="8">
        <v>10</v>
      </c>
      <c r="C15" s="10" t="s">
        <v>83</v>
      </c>
      <c r="D15" s="9" t="s">
        <v>84</v>
      </c>
      <c r="E15" s="3">
        <v>137</v>
      </c>
      <c r="F15" s="3">
        <v>143</v>
      </c>
      <c r="G15" s="3">
        <v>141</v>
      </c>
      <c r="H15">
        <f t="shared" si="0"/>
        <v>7</v>
      </c>
      <c r="I15">
        <f t="shared" si="1"/>
        <v>3</v>
      </c>
      <c r="J15">
        <f t="shared" si="2"/>
        <v>11</v>
      </c>
      <c r="K15" s="12">
        <f>VLOOKUP(H15,'TOEFL SCORING SCALE'!$B$3:$C$53,2,0)</f>
        <v>31</v>
      </c>
      <c r="L15" s="12">
        <f>VLOOKUP(I15,'TOEFL SCORING SCALE'!$B$3:$D$53,3,0)</f>
        <v>22</v>
      </c>
      <c r="M15" s="12">
        <f>VLOOKUP(J15,'TOEFL SCORING SCALE'!$B$3:$E$53,4,0)</f>
        <v>30</v>
      </c>
      <c r="N15" s="13">
        <f t="shared" si="3"/>
        <v>276.66666666666669</v>
      </c>
    </row>
    <row r="16" spans="2:14" ht="18.75" x14ac:dyDescent="0.3">
      <c r="B16" s="8">
        <v>11</v>
      </c>
      <c r="C16" s="10" t="s">
        <v>53</v>
      </c>
      <c r="D16" s="9" t="s">
        <v>18</v>
      </c>
      <c r="E16" s="3">
        <v>139</v>
      </c>
      <c r="F16" s="3">
        <v>146</v>
      </c>
      <c r="G16" s="3">
        <v>138</v>
      </c>
      <c r="H16">
        <f t="shared" si="0"/>
        <v>9</v>
      </c>
      <c r="I16">
        <f t="shared" si="1"/>
        <v>6</v>
      </c>
      <c r="J16">
        <f t="shared" si="2"/>
        <v>8</v>
      </c>
      <c r="K16" s="12">
        <f>VLOOKUP(H16,'TOEFL SCORING SCALE'!$B$3:$C$53,2,0)</f>
        <v>32</v>
      </c>
      <c r="L16" s="12">
        <f>VLOOKUP(I16,'TOEFL SCORING SCALE'!$B$3:$D$53,3,0)</f>
        <v>26</v>
      </c>
      <c r="M16" s="12">
        <f>VLOOKUP(J16,'TOEFL SCORING SCALE'!$B$3:$E$53,4,0)</f>
        <v>28</v>
      </c>
      <c r="N16" s="13">
        <f t="shared" si="3"/>
        <v>286.66666666666669</v>
      </c>
    </row>
    <row r="17" spans="2:14" ht="18.75" x14ac:dyDescent="0.3">
      <c r="B17" s="8">
        <v>12</v>
      </c>
      <c r="C17" s="10" t="s">
        <v>54</v>
      </c>
      <c r="D17" s="9" t="s">
        <v>24</v>
      </c>
      <c r="E17" s="3">
        <v>147</v>
      </c>
      <c r="F17" s="3">
        <v>148</v>
      </c>
      <c r="G17" s="3">
        <v>138</v>
      </c>
      <c r="H17">
        <f t="shared" si="0"/>
        <v>17</v>
      </c>
      <c r="I17">
        <f t="shared" si="1"/>
        <v>8</v>
      </c>
      <c r="J17">
        <f t="shared" si="2"/>
        <v>8</v>
      </c>
      <c r="K17" s="12">
        <f>VLOOKUP(H17,'TOEFL SCORING SCALE'!$B$3:$C$53,2,0)</f>
        <v>42</v>
      </c>
      <c r="L17" s="12">
        <f>VLOOKUP(I17,'TOEFL SCORING SCALE'!$B$3:$D$53,3,0)</f>
        <v>29</v>
      </c>
      <c r="M17" s="12">
        <f>VLOOKUP(J17,'TOEFL SCORING SCALE'!$B$3:$E$53,4,0)</f>
        <v>28</v>
      </c>
      <c r="N17" s="13">
        <f t="shared" si="3"/>
        <v>330</v>
      </c>
    </row>
    <row r="18" spans="2:14" ht="18.75" x14ac:dyDescent="0.3">
      <c r="B18" s="8">
        <v>13</v>
      </c>
      <c r="C18" s="10" t="s">
        <v>55</v>
      </c>
      <c r="D18" s="9" t="s">
        <v>85</v>
      </c>
      <c r="E18" s="3">
        <v>144</v>
      </c>
      <c r="F18" s="3">
        <v>148</v>
      </c>
      <c r="G18" s="3">
        <v>152</v>
      </c>
      <c r="H18">
        <f t="shared" si="0"/>
        <v>14</v>
      </c>
      <c r="I18">
        <f t="shared" si="1"/>
        <v>8</v>
      </c>
      <c r="J18">
        <f t="shared" si="2"/>
        <v>22</v>
      </c>
      <c r="K18" s="12">
        <f>VLOOKUP(H18,'TOEFL SCORING SCALE'!$B$3:$C$53,2,0)</f>
        <v>39</v>
      </c>
      <c r="L18" s="12">
        <f>VLOOKUP(I18,'TOEFL SCORING SCALE'!$B$3:$D$53,3,0)</f>
        <v>29</v>
      </c>
      <c r="M18" s="12">
        <f>VLOOKUP(J18,'TOEFL SCORING SCALE'!$B$3:$E$53,4,0)</f>
        <v>42</v>
      </c>
      <c r="N18" s="13">
        <f t="shared" si="3"/>
        <v>366.66666666666669</v>
      </c>
    </row>
    <row r="19" spans="2:14" ht="18.75" x14ac:dyDescent="0.3">
      <c r="B19" s="8">
        <v>14</v>
      </c>
      <c r="C19" s="10" t="s">
        <v>56</v>
      </c>
      <c r="D19" s="9" t="s">
        <v>19</v>
      </c>
      <c r="E19" s="3">
        <v>134</v>
      </c>
      <c r="F19" s="3">
        <v>151</v>
      </c>
      <c r="G19" s="3">
        <v>141</v>
      </c>
      <c r="H19">
        <f t="shared" si="0"/>
        <v>4</v>
      </c>
      <c r="I19">
        <f t="shared" si="1"/>
        <v>11</v>
      </c>
      <c r="J19">
        <f t="shared" si="2"/>
        <v>11</v>
      </c>
      <c r="K19" s="12">
        <f>VLOOKUP(H19,'TOEFL SCORING SCALE'!$B$3:$C$53,2,0)</f>
        <v>28</v>
      </c>
      <c r="L19" s="12">
        <f>VLOOKUP(I19,'TOEFL SCORING SCALE'!$B$3:$D$53,3,0)</f>
        <v>35</v>
      </c>
      <c r="M19" s="12">
        <f>VLOOKUP(J19,'TOEFL SCORING SCALE'!$B$3:$E$53,4,0)</f>
        <v>30</v>
      </c>
      <c r="N19" s="13">
        <f t="shared" si="3"/>
        <v>310</v>
      </c>
    </row>
    <row r="20" spans="2:14" ht="18.75" x14ac:dyDescent="0.3">
      <c r="B20" s="8">
        <v>15</v>
      </c>
      <c r="C20" s="10" t="s">
        <v>57</v>
      </c>
      <c r="D20" s="9" t="s">
        <v>13</v>
      </c>
      <c r="E20" s="3">
        <v>142</v>
      </c>
      <c r="F20" s="3">
        <v>148</v>
      </c>
      <c r="G20" s="3">
        <v>145</v>
      </c>
      <c r="H20">
        <f t="shared" si="0"/>
        <v>12</v>
      </c>
      <c r="I20">
        <f t="shared" si="1"/>
        <v>8</v>
      </c>
      <c r="J20">
        <f t="shared" si="2"/>
        <v>15</v>
      </c>
      <c r="K20" s="12">
        <f>VLOOKUP(H20,'TOEFL SCORING SCALE'!$B$3:$C$53,2,0)</f>
        <v>37</v>
      </c>
      <c r="L20" s="12">
        <f>VLOOKUP(I20,'TOEFL SCORING SCALE'!$B$3:$D$53,3,0)</f>
        <v>29</v>
      </c>
      <c r="M20" s="12">
        <f>VLOOKUP(J20,'TOEFL SCORING SCALE'!$B$3:$E$53,4,0)</f>
        <v>35</v>
      </c>
      <c r="N20" s="13">
        <f t="shared" si="3"/>
        <v>336.66666666666669</v>
      </c>
    </row>
    <row r="21" spans="2:14" ht="18.75" x14ac:dyDescent="0.3">
      <c r="B21" s="8">
        <v>16</v>
      </c>
      <c r="C21" s="10" t="s">
        <v>58</v>
      </c>
      <c r="D21" s="9" t="s">
        <v>6</v>
      </c>
      <c r="E21" s="3">
        <v>144</v>
      </c>
      <c r="F21" s="3">
        <v>156</v>
      </c>
      <c r="G21" s="3">
        <v>144</v>
      </c>
      <c r="H21">
        <f t="shared" si="0"/>
        <v>14</v>
      </c>
      <c r="I21">
        <f t="shared" si="1"/>
        <v>16</v>
      </c>
      <c r="J21">
        <f t="shared" si="2"/>
        <v>14</v>
      </c>
      <c r="K21" s="12">
        <f>VLOOKUP(H21,'TOEFL SCORING SCALE'!$B$3:$C$53,2,0)</f>
        <v>39</v>
      </c>
      <c r="L21" s="12">
        <f>VLOOKUP(I21,'TOEFL SCORING SCALE'!$B$3:$D$53,3,0)</f>
        <v>40</v>
      </c>
      <c r="M21" s="12">
        <f>VLOOKUP(J21,'TOEFL SCORING SCALE'!$B$3:$E$53,4,0)</f>
        <v>34</v>
      </c>
      <c r="N21" s="13">
        <f t="shared" si="3"/>
        <v>376.66666666666669</v>
      </c>
    </row>
    <row r="22" spans="2:14" ht="18.75" x14ac:dyDescent="0.3">
      <c r="B22" s="8">
        <v>17</v>
      </c>
      <c r="C22" s="10" t="s">
        <v>59</v>
      </c>
      <c r="D22" s="9" t="s">
        <v>21</v>
      </c>
      <c r="E22" s="3">
        <v>141</v>
      </c>
      <c r="F22" s="3">
        <v>152</v>
      </c>
      <c r="G22" s="3">
        <v>146</v>
      </c>
      <c r="H22">
        <f t="shared" si="0"/>
        <v>11</v>
      </c>
      <c r="I22">
        <f t="shared" si="1"/>
        <v>12</v>
      </c>
      <c r="J22">
        <f t="shared" si="2"/>
        <v>16</v>
      </c>
      <c r="K22" s="12">
        <f>VLOOKUP(H22,'TOEFL SCORING SCALE'!$B$3:$C$53,2,0)</f>
        <v>35</v>
      </c>
      <c r="L22" s="12">
        <f>VLOOKUP(I22,'TOEFL SCORING SCALE'!$B$3:$D$53,3,0)</f>
        <v>36</v>
      </c>
      <c r="M22" s="12">
        <f>VLOOKUP(J22,'TOEFL SCORING SCALE'!$B$3:$E$53,4,0)</f>
        <v>36</v>
      </c>
      <c r="N22" s="13">
        <f t="shared" si="3"/>
        <v>356.66666666666669</v>
      </c>
    </row>
    <row r="23" spans="2:14" ht="18.75" x14ac:dyDescent="0.3">
      <c r="B23" s="8">
        <v>18</v>
      </c>
      <c r="C23" s="10" t="s">
        <v>60</v>
      </c>
      <c r="D23" s="9" t="s">
        <v>20</v>
      </c>
      <c r="E23" s="3">
        <v>144</v>
      </c>
      <c r="F23" s="3">
        <v>151</v>
      </c>
      <c r="G23" s="3">
        <v>138</v>
      </c>
      <c r="H23">
        <f t="shared" si="0"/>
        <v>14</v>
      </c>
      <c r="I23">
        <f t="shared" si="1"/>
        <v>11</v>
      </c>
      <c r="J23">
        <f t="shared" si="2"/>
        <v>8</v>
      </c>
      <c r="K23" s="12">
        <f>VLOOKUP(H23,'TOEFL SCORING SCALE'!$B$3:$C$53,2,0)</f>
        <v>39</v>
      </c>
      <c r="L23" s="12">
        <f>VLOOKUP(I23,'TOEFL SCORING SCALE'!$B$3:$D$53,3,0)</f>
        <v>35</v>
      </c>
      <c r="M23" s="12">
        <f>VLOOKUP(J23,'TOEFL SCORING SCALE'!$B$3:$E$53,4,0)</f>
        <v>28</v>
      </c>
      <c r="N23" s="13">
        <f t="shared" si="3"/>
        <v>340</v>
      </c>
    </row>
    <row r="24" spans="2:14" ht="18.75" x14ac:dyDescent="0.3">
      <c r="B24" s="8">
        <v>19</v>
      </c>
      <c r="C24" s="10" t="s">
        <v>61</v>
      </c>
      <c r="D24" s="9" t="s">
        <v>26</v>
      </c>
      <c r="E24" s="3">
        <v>141</v>
      </c>
      <c r="F24" s="3">
        <v>145</v>
      </c>
      <c r="G24" s="3">
        <v>144</v>
      </c>
      <c r="H24">
        <f t="shared" si="0"/>
        <v>11</v>
      </c>
      <c r="I24">
        <f t="shared" si="1"/>
        <v>5</v>
      </c>
      <c r="J24">
        <f t="shared" si="2"/>
        <v>14</v>
      </c>
      <c r="K24" s="12">
        <f>VLOOKUP(H24,'TOEFL SCORING SCALE'!$B$3:$C$53,2,0)</f>
        <v>35</v>
      </c>
      <c r="L24" s="12">
        <f>VLOOKUP(I24,'TOEFL SCORING SCALE'!$B$3:$D$53,3,0)</f>
        <v>25</v>
      </c>
      <c r="M24" s="12">
        <f>VLOOKUP(J24,'TOEFL SCORING SCALE'!$B$3:$E$53,4,0)</f>
        <v>34</v>
      </c>
      <c r="N24" s="13">
        <f t="shared" si="3"/>
        <v>313.33333333333331</v>
      </c>
    </row>
    <row r="25" spans="2:14" ht="18.75" x14ac:dyDescent="0.3">
      <c r="B25" s="8">
        <v>20</v>
      </c>
      <c r="C25" s="10" t="s">
        <v>62</v>
      </c>
      <c r="D25" s="9" t="s">
        <v>7</v>
      </c>
      <c r="E25" s="3">
        <v>145</v>
      </c>
      <c r="F25" s="3">
        <v>157</v>
      </c>
      <c r="G25" s="3">
        <v>138</v>
      </c>
      <c r="H25">
        <f t="shared" si="0"/>
        <v>15</v>
      </c>
      <c r="I25">
        <f t="shared" si="1"/>
        <v>17</v>
      </c>
      <c r="J25">
        <f t="shared" si="2"/>
        <v>8</v>
      </c>
      <c r="K25" s="12">
        <f>VLOOKUP(H25,'TOEFL SCORING SCALE'!$B$3:$C$53,2,0)</f>
        <v>41</v>
      </c>
      <c r="L25" s="12">
        <f>VLOOKUP(I25,'TOEFL SCORING SCALE'!$B$3:$D$53,3,0)</f>
        <v>41</v>
      </c>
      <c r="M25" s="12">
        <f>VLOOKUP(J25,'TOEFL SCORING SCALE'!$B$3:$E$53,4,0)</f>
        <v>28</v>
      </c>
      <c r="N25" s="13">
        <f t="shared" si="3"/>
        <v>366.66666666666669</v>
      </c>
    </row>
    <row r="26" spans="2:14" ht="18.75" x14ac:dyDescent="0.3">
      <c r="B26" s="8">
        <v>21</v>
      </c>
      <c r="C26" s="10" t="s">
        <v>63</v>
      </c>
      <c r="D26" s="9" t="s">
        <v>8</v>
      </c>
      <c r="E26" s="3">
        <v>145</v>
      </c>
      <c r="F26" s="3">
        <v>154</v>
      </c>
      <c r="G26" s="3">
        <v>149</v>
      </c>
      <c r="H26">
        <f t="shared" si="0"/>
        <v>15</v>
      </c>
      <c r="I26">
        <f t="shared" si="1"/>
        <v>14</v>
      </c>
      <c r="J26">
        <f t="shared" si="2"/>
        <v>19</v>
      </c>
      <c r="K26" s="12">
        <f>VLOOKUP(H26,'TOEFL SCORING SCALE'!$B$3:$C$53,2,0)</f>
        <v>41</v>
      </c>
      <c r="L26" s="12">
        <f>VLOOKUP(I26,'TOEFL SCORING SCALE'!$B$3:$D$53,3,0)</f>
        <v>38</v>
      </c>
      <c r="M26" s="12">
        <f>VLOOKUP(J26,'TOEFL SCORING SCALE'!$B$3:$E$53,4,0)</f>
        <v>39</v>
      </c>
      <c r="N26" s="13">
        <f t="shared" si="3"/>
        <v>393.33333333333331</v>
      </c>
    </row>
    <row r="27" spans="2:14" ht="18.75" x14ac:dyDescent="0.3">
      <c r="B27" s="8">
        <v>22</v>
      </c>
      <c r="C27" s="10" t="s">
        <v>64</v>
      </c>
      <c r="D27" s="9" t="s">
        <v>31</v>
      </c>
      <c r="E27" s="3">
        <v>144</v>
      </c>
      <c r="F27" s="3">
        <v>148</v>
      </c>
      <c r="G27" s="3">
        <v>139</v>
      </c>
      <c r="H27">
        <f t="shared" si="0"/>
        <v>14</v>
      </c>
      <c r="I27">
        <f t="shared" si="1"/>
        <v>8</v>
      </c>
      <c r="J27">
        <f t="shared" si="2"/>
        <v>9</v>
      </c>
      <c r="K27" s="12">
        <f>VLOOKUP(H27,'TOEFL SCORING SCALE'!$B$3:$C$53,2,0)</f>
        <v>39</v>
      </c>
      <c r="L27" s="12">
        <f>VLOOKUP(I27,'TOEFL SCORING SCALE'!$B$3:$D$53,3,0)</f>
        <v>29</v>
      </c>
      <c r="M27" s="12">
        <f>VLOOKUP(J27,'TOEFL SCORING SCALE'!$B$3:$E$53,4,0)</f>
        <v>28</v>
      </c>
      <c r="N27" s="13">
        <f t="shared" si="3"/>
        <v>320</v>
      </c>
    </row>
    <row r="28" spans="2:14" ht="18.75" x14ac:dyDescent="0.3">
      <c r="B28" s="8">
        <v>23</v>
      </c>
      <c r="C28" s="10" t="s">
        <v>65</v>
      </c>
      <c r="D28" s="9" t="s">
        <v>10</v>
      </c>
      <c r="E28" s="3">
        <v>156</v>
      </c>
      <c r="F28" s="3">
        <v>154</v>
      </c>
      <c r="G28" s="3">
        <v>146</v>
      </c>
      <c r="H28">
        <f t="shared" si="0"/>
        <v>26</v>
      </c>
      <c r="I28">
        <f t="shared" si="1"/>
        <v>14</v>
      </c>
      <c r="J28">
        <f t="shared" si="2"/>
        <v>16</v>
      </c>
      <c r="K28" s="12">
        <f>VLOOKUP(H28,'TOEFL SCORING SCALE'!$B$3:$C$53,2,0)</f>
        <v>48</v>
      </c>
      <c r="L28" s="12">
        <f>VLOOKUP(I28,'TOEFL SCORING SCALE'!$B$3:$D$53,3,0)</f>
        <v>38</v>
      </c>
      <c r="M28" s="12">
        <f>VLOOKUP(J28,'TOEFL SCORING SCALE'!$B$3:$E$53,4,0)</f>
        <v>36</v>
      </c>
      <c r="N28" s="13">
        <f t="shared" si="3"/>
        <v>406.66666666666669</v>
      </c>
    </row>
    <row r="29" spans="2:14" ht="18.75" x14ac:dyDescent="0.3">
      <c r="B29" s="8">
        <v>24</v>
      </c>
      <c r="C29" s="10" t="s">
        <v>79</v>
      </c>
      <c r="D29" s="9" t="s">
        <v>80</v>
      </c>
      <c r="E29" s="3">
        <v>134</v>
      </c>
      <c r="F29" s="3">
        <v>142</v>
      </c>
      <c r="G29" s="3">
        <v>138</v>
      </c>
      <c r="H29">
        <f t="shared" si="0"/>
        <v>4</v>
      </c>
      <c r="I29">
        <f t="shared" si="1"/>
        <v>2</v>
      </c>
      <c r="J29">
        <f t="shared" si="2"/>
        <v>8</v>
      </c>
      <c r="K29" s="12">
        <f>VLOOKUP(H29,'TOEFL SCORING SCALE'!$B$3:$C$53,2,0)</f>
        <v>28</v>
      </c>
      <c r="L29" s="12">
        <f>VLOOKUP(I29,'TOEFL SCORING SCALE'!$B$3:$D$53,3,0)</f>
        <v>21</v>
      </c>
      <c r="M29" s="12">
        <f>VLOOKUP(J29,'TOEFL SCORING SCALE'!$B$3:$E$53,4,0)</f>
        <v>28</v>
      </c>
      <c r="N29" s="13">
        <f t="shared" si="3"/>
        <v>256.66666666666669</v>
      </c>
    </row>
    <row r="30" spans="2:14" ht="18.75" x14ac:dyDescent="0.3">
      <c r="B30" s="8">
        <v>25</v>
      </c>
      <c r="C30" s="10" t="s">
        <v>66</v>
      </c>
      <c r="D30" s="9" t="s">
        <v>28</v>
      </c>
      <c r="E30" s="3">
        <v>139</v>
      </c>
      <c r="F30" s="3">
        <v>147</v>
      </c>
      <c r="G30" s="3">
        <v>141</v>
      </c>
      <c r="H30">
        <f t="shared" si="0"/>
        <v>9</v>
      </c>
      <c r="I30">
        <f t="shared" si="1"/>
        <v>7</v>
      </c>
      <c r="J30">
        <f t="shared" si="2"/>
        <v>11</v>
      </c>
      <c r="K30" s="12">
        <f>VLOOKUP(H30,'TOEFL SCORING SCALE'!$B$3:$C$53,2,0)</f>
        <v>32</v>
      </c>
      <c r="L30" s="12">
        <f>VLOOKUP(I30,'TOEFL SCORING SCALE'!$B$3:$D$53,3,0)</f>
        <v>27</v>
      </c>
      <c r="M30" s="12">
        <f>VLOOKUP(J30,'TOEFL SCORING SCALE'!$B$3:$E$53,4,0)</f>
        <v>30</v>
      </c>
      <c r="N30" s="13">
        <f t="shared" si="3"/>
        <v>296.66666666666669</v>
      </c>
    </row>
    <row r="31" spans="2:14" ht="18.75" x14ac:dyDescent="0.3">
      <c r="B31" s="8">
        <v>26</v>
      </c>
      <c r="C31" s="10" t="s">
        <v>77</v>
      </c>
      <c r="D31" s="9" t="s">
        <v>25</v>
      </c>
      <c r="E31" s="3">
        <v>148</v>
      </c>
      <c r="F31" s="3">
        <v>151</v>
      </c>
      <c r="G31" s="3">
        <v>139</v>
      </c>
      <c r="H31">
        <f t="shared" si="0"/>
        <v>18</v>
      </c>
      <c r="I31">
        <f t="shared" si="1"/>
        <v>11</v>
      </c>
      <c r="J31">
        <f t="shared" si="2"/>
        <v>9</v>
      </c>
      <c r="K31" s="12">
        <f>VLOOKUP(H31,'TOEFL SCORING SCALE'!$B$3:$C$53,2,0)</f>
        <v>43</v>
      </c>
      <c r="L31" s="12">
        <f>VLOOKUP(I31,'TOEFL SCORING SCALE'!$B$3:$D$53,3,0)</f>
        <v>35</v>
      </c>
      <c r="M31" s="12">
        <f>VLOOKUP(J31,'TOEFL SCORING SCALE'!$B$3:$E$53,4,0)</f>
        <v>28</v>
      </c>
      <c r="N31" s="13">
        <f t="shared" si="3"/>
        <v>353.33333333333331</v>
      </c>
    </row>
    <row r="32" spans="2:14" ht="18.75" x14ac:dyDescent="0.3">
      <c r="B32" s="8">
        <v>27</v>
      </c>
      <c r="C32" s="10" t="s">
        <v>67</v>
      </c>
      <c r="D32" s="9" t="s">
        <v>34</v>
      </c>
      <c r="E32" s="3">
        <v>143</v>
      </c>
      <c r="F32" s="3">
        <v>149</v>
      </c>
      <c r="G32" s="3">
        <v>143</v>
      </c>
      <c r="H32">
        <f t="shared" si="0"/>
        <v>13</v>
      </c>
      <c r="I32">
        <f t="shared" si="1"/>
        <v>9</v>
      </c>
      <c r="J32">
        <f t="shared" si="2"/>
        <v>13</v>
      </c>
      <c r="K32" s="12">
        <f>VLOOKUP(H32,'TOEFL SCORING SCALE'!$B$3:$C$53,2,0)</f>
        <v>38</v>
      </c>
      <c r="L32" s="12">
        <f>VLOOKUP(I32,'TOEFL SCORING SCALE'!$B$3:$D$53,3,0)</f>
        <v>31</v>
      </c>
      <c r="M32" s="12">
        <f>VLOOKUP(J32,'TOEFL SCORING SCALE'!$B$3:$E$53,4,0)</f>
        <v>32</v>
      </c>
      <c r="N32" s="13">
        <f t="shared" si="3"/>
        <v>336.66666666666669</v>
      </c>
    </row>
    <row r="33" spans="2:14" ht="18.75" x14ac:dyDescent="0.3">
      <c r="B33" s="8">
        <v>28</v>
      </c>
      <c r="C33" s="10" t="s">
        <v>68</v>
      </c>
      <c r="D33" s="9" t="s">
        <v>14</v>
      </c>
      <c r="E33" s="3">
        <v>135</v>
      </c>
      <c r="F33" s="3">
        <v>143</v>
      </c>
      <c r="G33" s="3">
        <v>143</v>
      </c>
      <c r="H33">
        <f t="shared" si="0"/>
        <v>5</v>
      </c>
      <c r="I33">
        <f t="shared" si="1"/>
        <v>3</v>
      </c>
      <c r="J33">
        <f t="shared" si="2"/>
        <v>13</v>
      </c>
      <c r="K33" s="12">
        <f>VLOOKUP(H33,'TOEFL SCORING SCALE'!$B$3:$C$53,2,0)</f>
        <v>29</v>
      </c>
      <c r="L33" s="12">
        <f>VLOOKUP(I33,'TOEFL SCORING SCALE'!$B$3:$D$53,3,0)</f>
        <v>22</v>
      </c>
      <c r="M33" s="12">
        <f>VLOOKUP(J33,'TOEFL SCORING SCALE'!$B$3:$E$53,4,0)</f>
        <v>32</v>
      </c>
      <c r="N33" s="13">
        <f t="shared" si="3"/>
        <v>276.66666666666669</v>
      </c>
    </row>
    <row r="34" spans="2:14" ht="18.75" x14ac:dyDescent="0.3">
      <c r="B34" s="8">
        <v>29</v>
      </c>
      <c r="C34" s="10" t="s">
        <v>69</v>
      </c>
      <c r="D34" s="9" t="s">
        <v>30</v>
      </c>
      <c r="E34" s="3">
        <v>147</v>
      </c>
      <c r="F34" s="3">
        <v>151</v>
      </c>
      <c r="G34" s="3">
        <v>142</v>
      </c>
      <c r="H34">
        <f t="shared" si="0"/>
        <v>17</v>
      </c>
      <c r="I34">
        <f t="shared" si="1"/>
        <v>11</v>
      </c>
      <c r="J34">
        <f t="shared" si="2"/>
        <v>12</v>
      </c>
      <c r="K34" s="12">
        <f>VLOOKUP(H34,'TOEFL SCORING SCALE'!$B$3:$C$53,2,0)</f>
        <v>42</v>
      </c>
      <c r="L34" s="12">
        <f>VLOOKUP(I34,'TOEFL SCORING SCALE'!$B$3:$D$53,3,0)</f>
        <v>35</v>
      </c>
      <c r="M34" s="12">
        <f>VLOOKUP(J34,'TOEFL SCORING SCALE'!$B$3:$E$53,4,0)</f>
        <v>31</v>
      </c>
      <c r="N34" s="13">
        <f t="shared" si="3"/>
        <v>360</v>
      </c>
    </row>
    <row r="35" spans="2:14" ht="18.75" x14ac:dyDescent="0.3">
      <c r="B35" s="8">
        <v>30</v>
      </c>
      <c r="C35" s="10" t="s">
        <v>70</v>
      </c>
      <c r="D35" s="9" t="s">
        <v>11</v>
      </c>
      <c r="E35" s="3">
        <v>147</v>
      </c>
      <c r="F35" s="3">
        <v>151</v>
      </c>
      <c r="G35" s="3">
        <v>150</v>
      </c>
      <c r="H35">
        <f t="shared" si="0"/>
        <v>17</v>
      </c>
      <c r="I35">
        <f t="shared" si="1"/>
        <v>11</v>
      </c>
      <c r="J35">
        <f t="shared" si="2"/>
        <v>20</v>
      </c>
      <c r="K35" s="12">
        <f>VLOOKUP(H35,'TOEFL SCORING SCALE'!$B$3:$C$53,2,0)</f>
        <v>42</v>
      </c>
      <c r="L35" s="12">
        <f>VLOOKUP(I35,'TOEFL SCORING SCALE'!$B$3:$D$53,3,0)</f>
        <v>35</v>
      </c>
      <c r="M35" s="12">
        <f>VLOOKUP(J35,'TOEFL SCORING SCALE'!$B$3:$E$53,4,0)</f>
        <v>40</v>
      </c>
      <c r="N35" s="13">
        <f t="shared" si="3"/>
        <v>390</v>
      </c>
    </row>
    <row r="36" spans="2:14" ht="18.75" x14ac:dyDescent="0.3">
      <c r="B36" s="8">
        <v>31</v>
      </c>
      <c r="C36" s="10" t="s">
        <v>78</v>
      </c>
      <c r="D36" s="9" t="s">
        <v>17</v>
      </c>
      <c r="E36" s="3">
        <v>148</v>
      </c>
      <c r="F36" s="3">
        <v>159</v>
      </c>
      <c r="G36" s="3">
        <v>143</v>
      </c>
      <c r="H36">
        <f t="shared" si="0"/>
        <v>18</v>
      </c>
      <c r="I36">
        <f t="shared" si="1"/>
        <v>19</v>
      </c>
      <c r="J36">
        <f t="shared" si="2"/>
        <v>13</v>
      </c>
      <c r="K36" s="12">
        <f>VLOOKUP(H36,'TOEFL SCORING SCALE'!$B$3:$C$53,2,0)</f>
        <v>43</v>
      </c>
      <c r="L36" s="12">
        <f>VLOOKUP(I36,'TOEFL SCORING SCALE'!$B$3:$D$53,3,0)</f>
        <v>43</v>
      </c>
      <c r="M36" s="12">
        <f>VLOOKUP(J36,'TOEFL SCORING SCALE'!$B$3:$E$53,4,0)</f>
        <v>32</v>
      </c>
      <c r="N36" s="13">
        <f t="shared" si="3"/>
        <v>393.33333333333331</v>
      </c>
    </row>
    <row r="37" spans="2:14" ht="18.75" x14ac:dyDescent="0.3">
      <c r="B37" s="8">
        <v>32</v>
      </c>
      <c r="C37" s="10" t="s">
        <v>76</v>
      </c>
      <c r="D37" s="9" t="s">
        <v>81</v>
      </c>
      <c r="E37" s="3">
        <v>141</v>
      </c>
      <c r="F37" s="3">
        <v>147</v>
      </c>
      <c r="G37" s="3">
        <v>141</v>
      </c>
      <c r="H37">
        <f t="shared" si="0"/>
        <v>11</v>
      </c>
      <c r="I37">
        <f t="shared" si="1"/>
        <v>7</v>
      </c>
      <c r="J37">
        <f t="shared" si="2"/>
        <v>11</v>
      </c>
      <c r="K37" s="12">
        <f>VLOOKUP(H37,'TOEFL SCORING SCALE'!$B$3:$C$53,2,0)</f>
        <v>35</v>
      </c>
      <c r="L37" s="12">
        <f>VLOOKUP(I37,'TOEFL SCORING SCALE'!$B$3:$D$53,3,0)</f>
        <v>27</v>
      </c>
      <c r="M37" s="12">
        <f>VLOOKUP(J37,'TOEFL SCORING SCALE'!$B$3:$E$53,4,0)</f>
        <v>30</v>
      </c>
      <c r="N37" s="13">
        <f t="shared" si="3"/>
        <v>306.66666666666669</v>
      </c>
    </row>
    <row r="38" spans="2:14" ht="18.75" x14ac:dyDescent="0.3">
      <c r="B38" s="8">
        <v>33</v>
      </c>
      <c r="C38" s="10" t="s">
        <v>71</v>
      </c>
      <c r="D38" s="9" t="s">
        <v>9</v>
      </c>
      <c r="E38" s="3">
        <v>142</v>
      </c>
      <c r="F38" s="3">
        <v>151</v>
      </c>
      <c r="G38" s="3">
        <v>141</v>
      </c>
      <c r="H38">
        <f t="shared" si="0"/>
        <v>12</v>
      </c>
      <c r="I38">
        <f t="shared" si="1"/>
        <v>11</v>
      </c>
      <c r="J38">
        <f t="shared" si="2"/>
        <v>11</v>
      </c>
      <c r="K38" s="12">
        <f>VLOOKUP(H38,'TOEFL SCORING SCALE'!$B$3:$C$53,2,0)</f>
        <v>37</v>
      </c>
      <c r="L38" s="12">
        <f>VLOOKUP(I38,'TOEFL SCORING SCALE'!$B$3:$D$53,3,0)</f>
        <v>35</v>
      </c>
      <c r="M38" s="12">
        <f>VLOOKUP(J38,'TOEFL SCORING SCALE'!$B$3:$E$53,4,0)</f>
        <v>30</v>
      </c>
      <c r="N38" s="13">
        <f t="shared" si="3"/>
        <v>340</v>
      </c>
    </row>
    <row r="39" spans="2:14" ht="18.75" x14ac:dyDescent="0.3">
      <c r="B39" s="8">
        <v>34</v>
      </c>
      <c r="C39" s="10" t="s">
        <v>75</v>
      </c>
      <c r="D39" s="9" t="s">
        <v>82</v>
      </c>
      <c r="E39" s="3">
        <v>141</v>
      </c>
      <c r="F39" s="3">
        <v>152</v>
      </c>
      <c r="G39" s="3">
        <v>148</v>
      </c>
      <c r="H39">
        <f t="shared" si="0"/>
        <v>11</v>
      </c>
      <c r="I39">
        <f t="shared" si="1"/>
        <v>12</v>
      </c>
      <c r="J39">
        <f t="shared" si="2"/>
        <v>18</v>
      </c>
      <c r="K39" s="12">
        <f>VLOOKUP(H39,'TOEFL SCORING SCALE'!$B$3:$C$53,2,0)</f>
        <v>35</v>
      </c>
      <c r="L39" s="12">
        <f>VLOOKUP(I39,'TOEFL SCORING SCALE'!$B$3:$D$53,3,0)</f>
        <v>36</v>
      </c>
      <c r="M39" s="12">
        <f>VLOOKUP(J39,'TOEFL SCORING SCALE'!$B$3:$E$53,4,0)</f>
        <v>38</v>
      </c>
      <c r="N39" s="13">
        <f t="shared" si="3"/>
        <v>363.33333333333331</v>
      </c>
    </row>
    <row r="40" spans="2:14" ht="18.75" x14ac:dyDescent="0.3">
      <c r="B40" s="8">
        <v>35</v>
      </c>
      <c r="C40" s="10" t="s">
        <v>72</v>
      </c>
      <c r="D40" s="9" t="s">
        <v>33</v>
      </c>
      <c r="E40" s="3">
        <v>139</v>
      </c>
      <c r="F40" s="3">
        <v>148</v>
      </c>
      <c r="G40" s="3">
        <v>144</v>
      </c>
      <c r="H40">
        <f t="shared" si="0"/>
        <v>9</v>
      </c>
      <c r="I40">
        <f t="shared" si="1"/>
        <v>8</v>
      </c>
      <c r="J40">
        <f t="shared" si="2"/>
        <v>14</v>
      </c>
      <c r="K40" s="12">
        <f>VLOOKUP(H40,'TOEFL SCORING SCALE'!$B$3:$C$53,2,0)</f>
        <v>32</v>
      </c>
      <c r="L40" s="12">
        <f>VLOOKUP(I40,'TOEFL SCORING SCALE'!$B$3:$D$53,3,0)</f>
        <v>29</v>
      </c>
      <c r="M40" s="12">
        <f>VLOOKUP(J40,'TOEFL SCORING SCALE'!$B$3:$E$53,4,0)</f>
        <v>34</v>
      </c>
      <c r="N40" s="13">
        <f t="shared" si="3"/>
        <v>316.66666666666669</v>
      </c>
    </row>
    <row r="41" spans="2:14" ht="18.75" x14ac:dyDescent="0.3">
      <c r="B41" s="8">
        <v>36</v>
      </c>
      <c r="C41" s="10" t="s">
        <v>73</v>
      </c>
      <c r="D41" s="9" t="s">
        <v>29</v>
      </c>
      <c r="E41" s="3">
        <v>137</v>
      </c>
      <c r="F41" s="3">
        <v>151</v>
      </c>
      <c r="G41" s="3">
        <v>138</v>
      </c>
      <c r="H41">
        <f t="shared" si="0"/>
        <v>7</v>
      </c>
      <c r="I41">
        <f t="shared" si="1"/>
        <v>11</v>
      </c>
      <c r="J41">
        <f t="shared" si="2"/>
        <v>8</v>
      </c>
      <c r="K41" s="12">
        <f>VLOOKUP(H41,'TOEFL SCORING SCALE'!$B$3:$C$53,2,0)</f>
        <v>31</v>
      </c>
      <c r="L41" s="12">
        <f>VLOOKUP(I41,'TOEFL SCORING SCALE'!$B$3:$D$53,3,0)</f>
        <v>35</v>
      </c>
      <c r="M41" s="12">
        <f>VLOOKUP(J41,'TOEFL SCORING SCALE'!$B$3:$E$53,4,0)</f>
        <v>28</v>
      </c>
      <c r="N41" s="13">
        <f t="shared" si="3"/>
        <v>313.33333333333331</v>
      </c>
    </row>
    <row r="42" spans="2:14" ht="18.75" x14ac:dyDescent="0.3">
      <c r="B42" s="8">
        <v>37</v>
      </c>
      <c r="C42" s="10" t="s">
        <v>74</v>
      </c>
      <c r="D42" s="9" t="s">
        <v>32</v>
      </c>
      <c r="E42" s="3">
        <v>145</v>
      </c>
      <c r="F42" s="3">
        <v>153</v>
      </c>
      <c r="G42" s="3">
        <v>146</v>
      </c>
      <c r="H42">
        <f t="shared" si="0"/>
        <v>15</v>
      </c>
      <c r="I42">
        <f t="shared" si="1"/>
        <v>13</v>
      </c>
      <c r="J42">
        <f t="shared" si="2"/>
        <v>16</v>
      </c>
      <c r="K42" s="12">
        <f>VLOOKUP(H42,'TOEFL SCORING SCALE'!$B$3:$C$53,2,0)</f>
        <v>41</v>
      </c>
      <c r="L42" s="12">
        <f>VLOOKUP(I42,'TOEFL SCORING SCALE'!$B$3:$D$53,3,0)</f>
        <v>37</v>
      </c>
      <c r="M42" s="12">
        <f>VLOOKUP(J42,'TOEFL SCORING SCALE'!$B$3:$E$53,4,0)</f>
        <v>36</v>
      </c>
      <c r="N42" s="13">
        <f t="shared" si="3"/>
        <v>380</v>
      </c>
    </row>
  </sheetData>
  <mergeCells count="3">
    <mergeCell ref="B1:N1"/>
    <mergeCell ref="B2:N2"/>
    <mergeCell ref="B3:N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3"/>
  <sheetViews>
    <sheetView workbookViewId="0">
      <selection sqref="A1:XFD1048576"/>
    </sheetView>
  </sheetViews>
  <sheetFormatPr defaultRowHeight="15" x14ac:dyDescent="0.25"/>
  <cols>
    <col min="1" max="1" width="9.140625" style="5"/>
    <col min="2" max="2" width="13.42578125" style="5" customWidth="1"/>
    <col min="3" max="3" width="11.42578125" style="5" customWidth="1"/>
    <col min="4" max="4" width="40.140625" style="5" bestFit="1" customWidth="1"/>
    <col min="5" max="5" width="10.42578125" style="5" bestFit="1" customWidth="1"/>
    <col min="6" max="7" width="9.140625" style="5"/>
    <col min="8" max="8" width="10.7109375" style="5" customWidth="1"/>
    <col min="9" max="9" width="30.85546875" style="5" bestFit="1" customWidth="1"/>
    <col min="10" max="16384" width="9.140625" style="5"/>
  </cols>
  <sheetData>
    <row r="2" spans="2:5" ht="18.75" x14ac:dyDescent="0.3">
      <c r="B2" s="4" t="s">
        <v>37</v>
      </c>
      <c r="C2" s="4" t="s">
        <v>38</v>
      </c>
      <c r="D2" s="4" t="s">
        <v>39</v>
      </c>
      <c r="E2" s="4" t="s">
        <v>40</v>
      </c>
    </row>
    <row r="3" spans="2:5" x14ac:dyDescent="0.25">
      <c r="B3" s="6">
        <v>50</v>
      </c>
      <c r="C3" s="6">
        <v>68</v>
      </c>
      <c r="D3" s="7"/>
      <c r="E3" s="6">
        <v>67</v>
      </c>
    </row>
    <row r="4" spans="2:5" x14ac:dyDescent="0.25">
      <c r="B4" s="6">
        <v>49</v>
      </c>
      <c r="C4" s="6">
        <v>67</v>
      </c>
      <c r="D4" s="7"/>
      <c r="E4" s="6">
        <v>66</v>
      </c>
    </row>
    <row r="5" spans="2:5" x14ac:dyDescent="0.25">
      <c r="B5" s="6">
        <v>48</v>
      </c>
      <c r="C5" s="6">
        <v>66</v>
      </c>
      <c r="D5" s="7"/>
      <c r="E5" s="6">
        <v>65</v>
      </c>
    </row>
    <row r="6" spans="2:5" x14ac:dyDescent="0.25">
      <c r="B6" s="6">
        <v>47</v>
      </c>
      <c r="C6" s="6">
        <v>65</v>
      </c>
      <c r="D6" s="7"/>
      <c r="E6" s="6">
        <v>63</v>
      </c>
    </row>
    <row r="7" spans="2:5" x14ac:dyDescent="0.25">
      <c r="B7" s="6">
        <v>46</v>
      </c>
      <c r="C7" s="6">
        <v>63</v>
      </c>
      <c r="D7" s="7"/>
      <c r="E7" s="6">
        <v>61</v>
      </c>
    </row>
    <row r="8" spans="2:5" x14ac:dyDescent="0.25">
      <c r="B8" s="6">
        <v>45</v>
      </c>
      <c r="C8" s="6">
        <v>62</v>
      </c>
      <c r="D8" s="7"/>
      <c r="E8" s="6">
        <v>60</v>
      </c>
    </row>
    <row r="9" spans="2:5" x14ac:dyDescent="0.25">
      <c r="B9" s="6">
        <v>44</v>
      </c>
      <c r="C9" s="6">
        <v>61</v>
      </c>
      <c r="D9" s="7"/>
      <c r="E9" s="6">
        <v>59</v>
      </c>
    </row>
    <row r="10" spans="2:5" x14ac:dyDescent="0.25">
      <c r="B10" s="6">
        <v>43</v>
      </c>
      <c r="C10" s="6">
        <v>60</v>
      </c>
      <c r="D10" s="7"/>
      <c r="E10" s="6">
        <v>58</v>
      </c>
    </row>
    <row r="11" spans="2:5" x14ac:dyDescent="0.25">
      <c r="B11" s="6">
        <v>42</v>
      </c>
      <c r="C11" s="6">
        <v>59</v>
      </c>
      <c r="D11" s="7"/>
      <c r="E11" s="6">
        <v>57</v>
      </c>
    </row>
    <row r="12" spans="2:5" x14ac:dyDescent="0.25">
      <c r="B12" s="6">
        <v>41</v>
      </c>
      <c r="C12" s="6">
        <v>58</v>
      </c>
      <c r="D12" s="7"/>
      <c r="E12" s="6">
        <v>56</v>
      </c>
    </row>
    <row r="13" spans="2:5" x14ac:dyDescent="0.25">
      <c r="B13" s="6">
        <v>40</v>
      </c>
      <c r="C13" s="6">
        <v>57</v>
      </c>
      <c r="D13" s="6">
        <v>68</v>
      </c>
      <c r="E13" s="6">
        <v>55</v>
      </c>
    </row>
    <row r="14" spans="2:5" x14ac:dyDescent="0.25">
      <c r="B14" s="6">
        <v>39</v>
      </c>
      <c r="C14" s="6">
        <v>57</v>
      </c>
      <c r="D14" s="6">
        <v>67</v>
      </c>
      <c r="E14" s="6">
        <v>54</v>
      </c>
    </row>
    <row r="15" spans="2:5" x14ac:dyDescent="0.25">
      <c r="B15" s="6">
        <v>38</v>
      </c>
      <c r="C15" s="6">
        <v>56</v>
      </c>
      <c r="D15" s="6">
        <v>65</v>
      </c>
      <c r="E15" s="6">
        <v>54</v>
      </c>
    </row>
    <row r="16" spans="2:5" x14ac:dyDescent="0.25">
      <c r="B16" s="6">
        <v>37</v>
      </c>
      <c r="C16" s="6">
        <v>55</v>
      </c>
      <c r="D16" s="6">
        <v>63</v>
      </c>
      <c r="E16" s="6">
        <v>53</v>
      </c>
    </row>
    <row r="17" spans="2:5" x14ac:dyDescent="0.25">
      <c r="B17" s="6">
        <v>36</v>
      </c>
      <c r="C17" s="6">
        <v>54</v>
      </c>
      <c r="D17" s="6">
        <v>61</v>
      </c>
      <c r="E17" s="6">
        <v>52</v>
      </c>
    </row>
    <row r="18" spans="2:5" x14ac:dyDescent="0.25">
      <c r="B18" s="6">
        <v>35</v>
      </c>
      <c r="C18" s="6">
        <v>54</v>
      </c>
      <c r="D18" s="6">
        <v>60</v>
      </c>
      <c r="E18" s="6">
        <v>52</v>
      </c>
    </row>
    <row r="19" spans="2:5" x14ac:dyDescent="0.25">
      <c r="B19" s="6">
        <v>34</v>
      </c>
      <c r="C19" s="6">
        <v>53</v>
      </c>
      <c r="D19" s="6">
        <v>58</v>
      </c>
      <c r="E19" s="6">
        <v>51</v>
      </c>
    </row>
    <row r="20" spans="2:5" x14ac:dyDescent="0.25">
      <c r="B20" s="6">
        <v>33</v>
      </c>
      <c r="C20" s="6">
        <v>52</v>
      </c>
      <c r="D20" s="6">
        <v>57</v>
      </c>
      <c r="E20" s="6">
        <v>50</v>
      </c>
    </row>
    <row r="21" spans="2:5" x14ac:dyDescent="0.25">
      <c r="B21" s="6">
        <v>32</v>
      </c>
      <c r="C21" s="6">
        <v>52</v>
      </c>
      <c r="D21" s="6">
        <v>56</v>
      </c>
      <c r="E21" s="6">
        <v>49</v>
      </c>
    </row>
    <row r="22" spans="2:5" x14ac:dyDescent="0.25">
      <c r="B22" s="6">
        <v>31</v>
      </c>
      <c r="C22" s="6">
        <v>51</v>
      </c>
      <c r="D22" s="6">
        <v>55</v>
      </c>
      <c r="E22" s="6">
        <v>48</v>
      </c>
    </row>
    <row r="23" spans="2:5" x14ac:dyDescent="0.25">
      <c r="B23" s="6">
        <v>30</v>
      </c>
      <c r="C23" s="6">
        <v>51</v>
      </c>
      <c r="D23" s="6">
        <v>54</v>
      </c>
      <c r="E23" s="6">
        <v>48</v>
      </c>
    </row>
    <row r="24" spans="2:5" x14ac:dyDescent="0.25">
      <c r="B24" s="6">
        <v>29</v>
      </c>
      <c r="C24" s="6">
        <v>50</v>
      </c>
      <c r="D24" s="6">
        <v>53</v>
      </c>
      <c r="E24" s="6">
        <v>47</v>
      </c>
    </row>
    <row r="25" spans="2:5" x14ac:dyDescent="0.25">
      <c r="B25" s="6">
        <v>28</v>
      </c>
      <c r="C25" s="6">
        <v>49</v>
      </c>
      <c r="D25" s="6">
        <v>52</v>
      </c>
      <c r="E25" s="6">
        <v>46</v>
      </c>
    </row>
    <row r="26" spans="2:5" x14ac:dyDescent="0.25">
      <c r="B26" s="6">
        <v>27</v>
      </c>
      <c r="C26" s="6">
        <v>49</v>
      </c>
      <c r="D26" s="6">
        <v>51</v>
      </c>
      <c r="E26" s="6">
        <v>46</v>
      </c>
    </row>
    <row r="27" spans="2:5" x14ac:dyDescent="0.25">
      <c r="B27" s="6">
        <v>26</v>
      </c>
      <c r="C27" s="6">
        <v>48</v>
      </c>
      <c r="D27" s="6">
        <v>50</v>
      </c>
      <c r="E27" s="6">
        <v>45</v>
      </c>
    </row>
    <row r="28" spans="2:5" x14ac:dyDescent="0.25">
      <c r="B28" s="6">
        <v>25</v>
      </c>
      <c r="C28" s="6">
        <v>48</v>
      </c>
      <c r="D28" s="6">
        <v>49</v>
      </c>
      <c r="E28" s="6">
        <v>44</v>
      </c>
    </row>
    <row r="29" spans="2:5" x14ac:dyDescent="0.25">
      <c r="B29" s="6">
        <v>24</v>
      </c>
      <c r="C29" s="6">
        <v>47</v>
      </c>
      <c r="D29" s="6">
        <v>48</v>
      </c>
      <c r="E29" s="6">
        <v>43</v>
      </c>
    </row>
    <row r="30" spans="2:5" x14ac:dyDescent="0.25">
      <c r="B30" s="6">
        <v>23</v>
      </c>
      <c r="C30" s="6">
        <v>47</v>
      </c>
      <c r="D30" s="6">
        <v>47</v>
      </c>
      <c r="E30" s="6">
        <v>43</v>
      </c>
    </row>
    <row r="31" spans="2:5" x14ac:dyDescent="0.25">
      <c r="B31" s="6">
        <v>22</v>
      </c>
      <c r="C31" s="6">
        <v>46</v>
      </c>
      <c r="D31" s="6">
        <v>46</v>
      </c>
      <c r="E31" s="6">
        <v>42</v>
      </c>
    </row>
    <row r="32" spans="2:5" x14ac:dyDescent="0.25">
      <c r="B32" s="6">
        <v>21</v>
      </c>
      <c r="C32" s="6">
        <v>45</v>
      </c>
      <c r="D32" s="6">
        <v>45</v>
      </c>
      <c r="E32" s="6">
        <v>41</v>
      </c>
    </row>
    <row r="33" spans="2:5" x14ac:dyDescent="0.25">
      <c r="B33" s="6">
        <v>20</v>
      </c>
      <c r="C33" s="6">
        <v>45</v>
      </c>
      <c r="D33" s="6">
        <v>44</v>
      </c>
      <c r="E33" s="6">
        <v>40</v>
      </c>
    </row>
    <row r="34" spans="2:5" x14ac:dyDescent="0.25">
      <c r="B34" s="6">
        <v>19</v>
      </c>
      <c r="C34" s="6">
        <v>44</v>
      </c>
      <c r="D34" s="6">
        <v>43</v>
      </c>
      <c r="E34" s="6">
        <v>39</v>
      </c>
    </row>
    <row r="35" spans="2:5" x14ac:dyDescent="0.25">
      <c r="B35" s="6">
        <v>18</v>
      </c>
      <c r="C35" s="6">
        <v>43</v>
      </c>
      <c r="D35" s="6">
        <v>43</v>
      </c>
      <c r="E35" s="6">
        <v>38</v>
      </c>
    </row>
    <row r="36" spans="2:5" x14ac:dyDescent="0.25">
      <c r="B36" s="6">
        <v>17</v>
      </c>
      <c r="C36" s="6">
        <v>42</v>
      </c>
      <c r="D36" s="6">
        <v>41</v>
      </c>
      <c r="E36" s="6">
        <v>37</v>
      </c>
    </row>
    <row r="37" spans="2:5" x14ac:dyDescent="0.25">
      <c r="B37" s="6">
        <v>16</v>
      </c>
      <c r="C37" s="6">
        <v>41</v>
      </c>
      <c r="D37" s="6">
        <v>40</v>
      </c>
      <c r="E37" s="6">
        <v>36</v>
      </c>
    </row>
    <row r="38" spans="2:5" x14ac:dyDescent="0.25">
      <c r="B38" s="6">
        <v>15</v>
      </c>
      <c r="C38" s="6">
        <v>41</v>
      </c>
      <c r="D38" s="6">
        <v>40</v>
      </c>
      <c r="E38" s="6">
        <v>35</v>
      </c>
    </row>
    <row r="39" spans="2:5" x14ac:dyDescent="0.25">
      <c r="B39" s="6">
        <v>14</v>
      </c>
      <c r="C39" s="6">
        <v>39</v>
      </c>
      <c r="D39" s="6">
        <v>38</v>
      </c>
      <c r="E39" s="6">
        <v>34</v>
      </c>
    </row>
    <row r="40" spans="2:5" x14ac:dyDescent="0.25">
      <c r="B40" s="6">
        <v>13</v>
      </c>
      <c r="C40" s="6">
        <v>38</v>
      </c>
      <c r="D40" s="6">
        <v>37</v>
      </c>
      <c r="E40" s="6">
        <v>32</v>
      </c>
    </row>
    <row r="41" spans="2:5" x14ac:dyDescent="0.25">
      <c r="B41" s="6">
        <v>12</v>
      </c>
      <c r="C41" s="6">
        <v>37</v>
      </c>
      <c r="D41" s="6">
        <v>36</v>
      </c>
      <c r="E41" s="6">
        <v>31</v>
      </c>
    </row>
    <row r="42" spans="2:5" x14ac:dyDescent="0.25">
      <c r="B42" s="6">
        <v>11</v>
      </c>
      <c r="C42" s="6">
        <v>35</v>
      </c>
      <c r="D42" s="6">
        <v>35</v>
      </c>
      <c r="E42" s="6">
        <v>30</v>
      </c>
    </row>
    <row r="43" spans="2:5" x14ac:dyDescent="0.25">
      <c r="B43" s="6">
        <v>10</v>
      </c>
      <c r="C43" s="6">
        <v>33</v>
      </c>
      <c r="D43" s="6">
        <v>33</v>
      </c>
      <c r="E43" s="6">
        <v>29</v>
      </c>
    </row>
    <row r="44" spans="2:5" x14ac:dyDescent="0.25">
      <c r="B44" s="6">
        <v>9</v>
      </c>
      <c r="C44" s="6">
        <v>32</v>
      </c>
      <c r="D44" s="6">
        <v>31</v>
      </c>
      <c r="E44" s="6">
        <v>28</v>
      </c>
    </row>
    <row r="45" spans="2:5" x14ac:dyDescent="0.25">
      <c r="B45" s="6">
        <v>8</v>
      </c>
      <c r="C45" s="6">
        <v>32</v>
      </c>
      <c r="D45" s="6">
        <v>29</v>
      </c>
      <c r="E45" s="6">
        <v>28</v>
      </c>
    </row>
    <row r="46" spans="2:5" x14ac:dyDescent="0.25">
      <c r="B46" s="6">
        <v>7</v>
      </c>
      <c r="C46" s="6">
        <v>31</v>
      </c>
      <c r="D46" s="6">
        <v>27</v>
      </c>
      <c r="E46" s="6">
        <v>27</v>
      </c>
    </row>
    <row r="47" spans="2:5" x14ac:dyDescent="0.25">
      <c r="B47" s="6">
        <v>6</v>
      </c>
      <c r="C47" s="6">
        <v>30</v>
      </c>
      <c r="D47" s="6">
        <v>26</v>
      </c>
      <c r="E47" s="6">
        <v>26</v>
      </c>
    </row>
    <row r="48" spans="2:5" x14ac:dyDescent="0.25">
      <c r="B48" s="6">
        <v>5</v>
      </c>
      <c r="C48" s="6">
        <v>29</v>
      </c>
      <c r="D48" s="6">
        <v>25</v>
      </c>
      <c r="E48" s="6">
        <v>25</v>
      </c>
    </row>
    <row r="49" spans="2:5" x14ac:dyDescent="0.25">
      <c r="B49" s="6">
        <v>4</v>
      </c>
      <c r="C49" s="6">
        <v>28</v>
      </c>
      <c r="D49" s="6">
        <v>23</v>
      </c>
      <c r="E49" s="6">
        <v>24</v>
      </c>
    </row>
    <row r="50" spans="2:5" x14ac:dyDescent="0.25">
      <c r="B50" s="6">
        <v>3</v>
      </c>
      <c r="C50" s="6">
        <v>27</v>
      </c>
      <c r="D50" s="6">
        <v>22</v>
      </c>
      <c r="E50" s="6">
        <v>24</v>
      </c>
    </row>
    <row r="51" spans="2:5" x14ac:dyDescent="0.25">
      <c r="B51" s="6">
        <v>2</v>
      </c>
      <c r="C51" s="6">
        <v>26</v>
      </c>
      <c r="D51" s="6">
        <v>21</v>
      </c>
      <c r="E51" s="6">
        <v>23</v>
      </c>
    </row>
    <row r="52" spans="2:5" x14ac:dyDescent="0.25">
      <c r="B52" s="6">
        <v>1</v>
      </c>
      <c r="C52" s="6">
        <v>25</v>
      </c>
      <c r="D52" s="6">
        <v>20</v>
      </c>
      <c r="E52" s="6">
        <v>22</v>
      </c>
    </row>
    <row r="53" spans="2:5" x14ac:dyDescent="0.25">
      <c r="B53" s="6">
        <v>0</v>
      </c>
      <c r="C53" s="6">
        <v>24</v>
      </c>
      <c r="D53" s="6">
        <v>20</v>
      </c>
      <c r="E53" s="6">
        <v>21</v>
      </c>
    </row>
  </sheetData>
  <conditionalFormatting sqref="B3:B5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5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:D5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TOEFL SCORING SCALE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david</cp:lastModifiedBy>
  <dcterms:created xsi:type="dcterms:W3CDTF">2018-03-09T02:52:27Z</dcterms:created>
  <dcterms:modified xsi:type="dcterms:W3CDTF">2018-03-09T14:59:46Z</dcterms:modified>
</cp:coreProperties>
</file>